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125" windowWidth="15015" windowHeight="4920" tabRatio="738" activeTab="0"/>
  </bookViews>
  <sheets>
    <sheet name="インフルエンザ【10_11シーズン】36-" sheetId="1" r:id="rId1"/>
    <sheet name="（参考）インフルエンザ【2011年】" sheetId="2" r:id="rId2"/>
    <sheet name="RSウイルス感染症【10_11シーズン】" sheetId="3" r:id="rId3"/>
    <sheet name="（参考）RSウイルス感染症【2011年】" sheetId="4" r:id="rId4"/>
    <sheet name="咽頭結膜熱" sheetId="5" r:id="rId5"/>
    <sheet name="A群溶レン菌咽頭炎" sheetId="6" r:id="rId6"/>
    <sheet name="感染性胃腸炎【10_11シーズン】" sheetId="7" r:id="rId7"/>
    <sheet name="（参考）感染性胃腸炎【2011年】" sheetId="8" r:id="rId8"/>
    <sheet name="水痘" sheetId="9" r:id="rId9"/>
    <sheet name="手足口病" sheetId="10" r:id="rId10"/>
    <sheet name="伝染性紅斑" sheetId="11" r:id="rId11"/>
    <sheet name="突発性発しん" sheetId="12" r:id="rId12"/>
    <sheet name="百日咳" sheetId="13" r:id="rId13"/>
    <sheet name="ヘルパンギーナ" sheetId="14" r:id="rId14"/>
    <sheet name="流行性耳下腺炎" sheetId="15" r:id="rId15"/>
    <sheet name="急性出血性結膜炎" sheetId="16" r:id="rId16"/>
    <sheet name="流行性角結膜炎" sheetId="17" r:id="rId17"/>
    <sheet name="細菌性髄膜炎、無菌性髄膜炎" sheetId="18" r:id="rId18"/>
    <sheet name="マイコプラズマ肺炎、クラミジア肺炎" sheetId="19" r:id="rId19"/>
    <sheet name="性器クラミジア感染症・性器ヘルペスウイルス感染症" sheetId="20" r:id="rId20"/>
    <sheet name="尖圭コンジローマ・淋菌感染症" sheetId="21" r:id="rId21"/>
    <sheet name="月報_基幹定点" sheetId="22" r:id="rId22"/>
  </sheets>
  <definedNames>
    <definedName name="_xlnm.Print_Area" localSheetId="3">'（参考）RSウイルス感染症【2011年】'!$A$1:$AB$59</definedName>
    <definedName name="_xlnm.Print_Area" localSheetId="1">'（参考）インフルエンザ【2011年】'!$A$1:$AB$59</definedName>
    <definedName name="_xlnm.Print_Area" localSheetId="7">'（参考）感染性胃腸炎【2011年】'!$A$1:$AB$59</definedName>
    <definedName name="_xlnm.Print_Area" localSheetId="5">'A群溶レン菌咽頭炎'!$A$1:$AB$59</definedName>
    <definedName name="_xlnm.Print_Area" localSheetId="2">'RSウイルス感染症【10_11シーズン】'!$A$1:$AB$59</definedName>
    <definedName name="_xlnm.Print_Area" localSheetId="0">'インフルエンザ【10_11シーズン】36-'!$A$1:$AB$59</definedName>
    <definedName name="_xlnm.Print_Area" localSheetId="13">'ヘルパンギーナ'!$A$1:$AB$59</definedName>
    <definedName name="_xlnm.Print_Area" localSheetId="18">'マイコプラズマ肺炎、クラミジア肺炎'!$A$1:$AO$59</definedName>
    <definedName name="_xlnm.Print_Area" localSheetId="4">'咽頭結膜熱'!$A$1:$AB$59</definedName>
    <definedName name="_xlnm.Print_Area" localSheetId="6">'感染性胃腸炎【10_11シーズン】'!$A$1:$AB$59</definedName>
    <definedName name="_xlnm.Print_Area" localSheetId="15">'急性出血性結膜炎'!$A$1:$Z$59</definedName>
    <definedName name="_xlnm.Print_Area" localSheetId="21">'月報_基幹定点'!$A$1:$Y$75</definedName>
    <definedName name="_xlnm.Print_Area" localSheetId="17">'細菌性髄膜炎、無菌性髄膜炎'!$A$1:$AO$59</definedName>
    <definedName name="_xlnm.Print_Area" localSheetId="9">'手足口病'!$A$1:$AB$59</definedName>
    <definedName name="_xlnm.Print_Area" localSheetId="8">'水痘'!$A$1:$AB$59</definedName>
    <definedName name="_xlnm.Print_Area" localSheetId="19">'性器クラミジア感染症・性器ヘルペスウイルス感染症'!$A$1:$AA$37</definedName>
    <definedName name="_xlnm.Print_Area" localSheetId="20">'尖圭コンジローマ・淋菌感染症'!$A$1:$AA$37</definedName>
    <definedName name="_xlnm.Print_Area" localSheetId="10">'伝染性紅斑'!$A$1:$AB$59</definedName>
    <definedName name="_xlnm.Print_Area" localSheetId="11">'突発性発しん'!$A$1:$AB$59</definedName>
    <definedName name="_xlnm.Print_Area" localSheetId="12">'百日咳'!$A$1:$AB$59</definedName>
    <definedName name="_xlnm.Print_Area" localSheetId="16">'流行性角結膜炎'!$A$1:$Z$59</definedName>
    <definedName name="_xlnm.Print_Area" localSheetId="14">'流行性耳下腺炎'!$A$1:$AB$59</definedName>
  </definedNames>
  <calcPr fullCalcOnLoad="1"/>
</workbook>
</file>

<file path=xl/sharedStrings.xml><?xml version="1.0" encoding="utf-8"?>
<sst xmlns="http://schemas.openxmlformats.org/spreadsheetml/2006/main" count="1900" uniqueCount="115">
  <si>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</si>
  <si>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</si>
  <si>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</si>
  <si>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</si>
  <si>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</si>
  <si>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</si>
  <si>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</si>
  <si>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</si>
  <si>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</si>
  <si>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</si>
  <si>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</si>
  <si>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</si>
  <si>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</si>
  <si>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</si>
  <si>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</si>
  <si>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</si>
  <si>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</si>
  <si>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</si>
  <si>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</si>
  <si>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</si>
  <si>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</si>
  <si>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</si>
  <si>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</si>
  <si>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</si>
  <si>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</si>
  <si>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</si>
  <si>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</si>
  <si>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</si>
  <si>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</si>
  <si>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</si>
  <si>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</si>
  <si>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</si>
  <si>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</si>
  <si>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</si>
  <si>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</si>
  <si>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</si>
  <si>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</si>
  <si>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</si>
  <si>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</si>
  <si>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</si>
  <si>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</si>
  <si>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</si>
  <si>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</si>
  <si>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</si>
  <si>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</si>
  <si>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</si>
  <si>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</si>
  <si>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</si>
  <si>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</si>
  <si>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</si>
  <si>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</si>
  <si>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</si>
  <si>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</si>
  <si>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</si>
  <si>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</si>
  <si>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</si>
  <si>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</si>
  <si>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</si>
  <si>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</si>
  <si>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</si>
  <si>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</si>
  <si>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</si>
  <si>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</si>
  <si>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</si>
  <si>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</si>
  <si>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</si>
  <si>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</si>
  <si>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水痘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</si>
  <si>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</si>
  <si>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</si>
  <si>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</si>
  <si>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</si>
  <si>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</si>
  <si>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</si>
  <si>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</si>
  <si>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</si>
  <si>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</si>
  <si>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</si>
  <si>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</si>
  <si>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</si>
  <si>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</si>
  <si>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</si>
  <si>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</si>
  <si>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</si>
  <si>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</si>
  <si>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</si>
  <si>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松山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</si>
  <si>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</si>
  <si>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</si>
  <si>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</si>
  <si>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</si>
  <si>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</si>
  <si>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</si>
  <si>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</si>
  <si>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2008
／
2009</t>
  </si>
  <si>
    <t>2009
／
2010</t>
  </si>
  <si>
    <t>注）2011年の全国患者報告数及び定点当たり報告数は速報値である（2012年3月3日集計）。　　　　　　　　</t>
  </si>
  <si>
    <t>注）2011年の全国患者報告数は速報値である（2012年3月3日集計）。　</t>
  </si>
  <si>
    <t>注）2011年の全国患者報告数は速報値である（2012年3月3日集計）。　</t>
  </si>
  <si>
    <t>0.00</t>
  </si>
  <si>
    <t>0.01</t>
  </si>
  <si>
    <r>
      <t>インフルエンザ</t>
    </r>
    <r>
      <rPr>
        <sz val="12"/>
        <rFont val="ＭＳ Ｐゴシック"/>
        <family val="3"/>
      </rPr>
      <t>　【2010/2011シーズン（2010年第36週～2011年第35週）】</t>
    </r>
  </si>
  <si>
    <r>
      <t>2010/2011</t>
    </r>
    <r>
      <rPr>
        <sz val="11"/>
        <rFont val="ＭＳ Ｐゴシック"/>
        <family val="3"/>
      </rPr>
      <t>シーズン保健所別</t>
    </r>
  </si>
  <si>
    <r>
      <t xml:space="preserve">2010
</t>
    </r>
    <r>
      <rPr>
        <sz val="11"/>
        <rFont val="ＭＳ Ｐゴシック"/>
        <family val="3"/>
      </rPr>
      <t xml:space="preserve">／
</t>
    </r>
    <r>
      <rPr>
        <sz val="11"/>
        <rFont val="Century"/>
        <family val="1"/>
      </rPr>
      <t>2011</t>
    </r>
  </si>
  <si>
    <r>
      <t xml:space="preserve">2010
</t>
    </r>
    <r>
      <rPr>
        <sz val="11"/>
        <rFont val="ＭＳ Ｐゴシック"/>
        <family val="3"/>
      </rPr>
      <t xml:space="preserve">／
</t>
    </r>
    <r>
      <rPr>
        <sz val="11"/>
        <rFont val="Century"/>
        <family val="1"/>
      </rPr>
      <t>2011</t>
    </r>
  </si>
  <si>
    <r>
      <t>（参考）インフルエンザ</t>
    </r>
    <r>
      <rPr>
        <sz val="12"/>
        <rFont val="ＭＳ Ｐゴシック"/>
        <family val="3"/>
      </rPr>
      <t>　【2011年第1週～2011年第52週）】</t>
    </r>
  </si>
  <si>
    <r>
      <t>2011</t>
    </r>
    <r>
      <rPr>
        <sz val="11"/>
        <rFont val="ＭＳ Ｐゴシック"/>
        <family val="3"/>
      </rPr>
      <t>年　保健所別</t>
    </r>
  </si>
  <si>
    <r>
      <t>RSウイルス感染症</t>
    </r>
    <r>
      <rPr>
        <sz val="12"/>
        <rFont val="ＭＳ Ｐゴシック"/>
        <family val="3"/>
      </rPr>
      <t>　【2010/2011シーズン（2010年第36週～2011年第35週）】</t>
    </r>
  </si>
  <si>
    <r>
      <t xml:space="preserve">2010
</t>
    </r>
    <r>
      <rPr>
        <sz val="11"/>
        <rFont val="ＭＳ Ｐゴシック"/>
        <family val="3"/>
      </rPr>
      <t xml:space="preserve">／
</t>
    </r>
    <r>
      <rPr>
        <sz val="11"/>
        <rFont val="Century"/>
        <family val="1"/>
      </rPr>
      <t>2011</t>
    </r>
  </si>
  <si>
    <r>
      <t>（参考）RSウイルス感染症</t>
    </r>
    <r>
      <rPr>
        <sz val="12"/>
        <rFont val="ＭＳ Ｐゴシック"/>
        <family val="3"/>
      </rPr>
      <t>　【2011年第1週～2011年第52週）】</t>
    </r>
  </si>
  <si>
    <r>
      <t>感染性胃腸炎</t>
    </r>
    <r>
      <rPr>
        <sz val="12"/>
        <rFont val="ＭＳ Ｐゴシック"/>
        <family val="3"/>
      </rPr>
      <t>　【2010/2011シーズン（2010年第36週～2011年第35週）】</t>
    </r>
  </si>
  <si>
    <r>
      <t>（参考）感染性胃腸炎</t>
    </r>
    <r>
      <rPr>
        <sz val="12"/>
        <rFont val="ＭＳ Ｐゴシック"/>
        <family val="3"/>
      </rPr>
      <t>　【2011年第1週～2011年第52週）】</t>
    </r>
  </si>
  <si>
    <r>
      <t>2011</t>
    </r>
    <r>
      <rPr>
        <sz val="11"/>
        <rFont val="ＭＳ Ｐゴシック"/>
        <family val="3"/>
      </rPr>
      <t>年　保健所別</t>
    </r>
  </si>
  <si>
    <r>
      <t>2010</t>
    </r>
    <r>
      <rPr>
        <sz val="11"/>
        <rFont val="ＭＳ Ｐゴシック"/>
        <family val="3"/>
      </rPr>
      <t>年　保健所別</t>
    </r>
  </si>
  <si>
    <t>薬剤耐性アシネトバクター感染症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</si>
</sst>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</numFmts>
  <fonts count="5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8"/>
      <name val="Century"/>
      <family val="1"/>
    </font>
    <font>
      <sz val="12"/>
      <name val="ＭＳ Ｐ明朝"/>
      <family val="1"/>
    </font>
    <font>
      <sz val="12"/>
      <color indexed="12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indexed="8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9" fontId="3" fillId="0" borderId="0" xfId="0" applyNumberFormat="1" applyFont="1" applyAlignment="1">
      <alignment/>
    </xf>
    <xf numFmtId="189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9" fontId="8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/>
    </xf>
    <xf numFmtId="189" fontId="8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189" fontId="14" fillId="0" borderId="0" xfId="0" applyNumberFormat="1" applyFont="1" applyAlignment="1">
      <alignment/>
    </xf>
    <xf numFmtId="189" fontId="14" fillId="0" borderId="0" xfId="0" applyNumberFormat="1" applyFont="1" applyFill="1" applyAlignment="1">
      <alignment/>
    </xf>
    <xf numFmtId="189" fontId="13" fillId="0" borderId="0" xfId="0" applyNumberFormat="1" applyFont="1" applyAlignment="1">
      <alignment/>
    </xf>
    <xf numFmtId="189" fontId="15" fillId="0" borderId="0" xfId="0" applyNumberFormat="1" applyFont="1" applyFill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89" fontId="17" fillId="0" borderId="17" xfId="0" applyNumberFormat="1" applyFont="1" applyBorder="1" applyAlignment="1">
      <alignment vertical="top" textRotation="255"/>
    </xf>
    <xf numFmtId="189" fontId="17" fillId="0" borderId="19" xfId="0" applyNumberFormat="1" applyFont="1" applyBorder="1" applyAlignment="1">
      <alignment vertical="top" textRotation="255"/>
    </xf>
    <xf numFmtId="189" fontId="17" fillId="0" borderId="20" xfId="0" applyNumberFormat="1" applyFont="1" applyBorder="1" applyAlignment="1">
      <alignment vertical="top" textRotation="255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189" fontId="12" fillId="0" borderId="16" xfId="0" applyNumberFormat="1" applyFont="1" applyBorder="1" applyAlignment="1">
      <alignment vertical="center"/>
    </xf>
    <xf numFmtId="189" fontId="12" fillId="0" borderId="23" xfId="0" applyNumberFormat="1" applyFont="1" applyBorder="1" applyAlignment="1">
      <alignment vertical="center"/>
    </xf>
    <xf numFmtId="189" fontId="12" fillId="0" borderId="11" xfId="0" applyNumberFormat="1" applyFont="1" applyBorder="1" applyAlignment="1">
      <alignment vertical="center"/>
    </xf>
    <xf numFmtId="194" fontId="12" fillId="0" borderId="16" xfId="0" applyNumberFormat="1" applyFont="1" applyBorder="1" applyAlignment="1">
      <alignment vertical="center"/>
    </xf>
    <xf numFmtId="189" fontId="12" fillId="0" borderId="16" xfId="0" applyNumberFormat="1" applyFont="1" applyFill="1" applyBorder="1" applyAlignment="1">
      <alignment vertical="center"/>
    </xf>
    <xf numFmtId="189" fontId="12" fillId="0" borderId="23" xfId="0" applyNumberFormat="1" applyFont="1" applyFill="1" applyBorder="1" applyAlignment="1">
      <alignment vertical="center"/>
    </xf>
    <xf numFmtId="189" fontId="12" fillId="0" borderId="24" xfId="0" applyNumberFormat="1" applyFont="1" applyFill="1" applyBorder="1" applyAlignment="1">
      <alignment vertical="center"/>
    </xf>
    <xf numFmtId="192" fontId="12" fillId="0" borderId="25" xfId="0" applyNumberFormat="1" applyFont="1" applyBorder="1" applyAlignment="1">
      <alignment vertical="center"/>
    </xf>
    <xf numFmtId="192" fontId="12" fillId="0" borderId="23" xfId="0" applyNumberFormat="1" applyFont="1" applyBorder="1" applyAlignment="1">
      <alignment vertical="center"/>
    </xf>
    <xf numFmtId="192" fontId="12" fillId="0" borderId="11" xfId="0" applyNumberFormat="1" applyFont="1" applyBorder="1" applyAlignment="1">
      <alignment vertical="center"/>
    </xf>
    <xf numFmtId="192" fontId="12" fillId="0" borderId="16" xfId="0" applyNumberFormat="1" applyFont="1" applyBorder="1" applyAlignment="1">
      <alignment vertical="center"/>
    </xf>
    <xf numFmtId="193" fontId="12" fillId="0" borderId="16" xfId="0" applyNumberFormat="1" applyFont="1" applyFill="1" applyBorder="1" applyAlignment="1">
      <alignment vertical="center"/>
    </xf>
    <xf numFmtId="193" fontId="12" fillId="0" borderId="23" xfId="0" applyNumberFormat="1" applyFont="1" applyFill="1" applyBorder="1" applyAlignment="1">
      <alignment vertical="center"/>
    </xf>
    <xf numFmtId="193" fontId="12" fillId="0" borderId="13" xfId="0" applyNumberFormat="1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7" xfId="0" applyNumberFormat="1" applyFont="1" applyBorder="1" applyAlignment="1">
      <alignment vertical="center"/>
    </xf>
    <xf numFmtId="189" fontId="12" fillId="0" borderId="28" xfId="0" applyNumberFormat="1" applyFont="1" applyBorder="1" applyAlignment="1">
      <alignment vertical="center"/>
    </xf>
    <xf numFmtId="189" fontId="12" fillId="0" borderId="26" xfId="0" applyNumberFormat="1" applyFont="1" applyBorder="1" applyAlignment="1">
      <alignment vertical="center"/>
    </xf>
    <xf numFmtId="194" fontId="12" fillId="0" borderId="27" xfId="0" applyNumberFormat="1" applyFont="1" applyBorder="1" applyAlignment="1">
      <alignment vertical="center"/>
    </xf>
    <xf numFmtId="189" fontId="12" fillId="0" borderId="27" xfId="0" applyNumberFormat="1" applyFont="1" applyFill="1" applyBorder="1" applyAlignment="1">
      <alignment vertical="center"/>
    </xf>
    <xf numFmtId="189" fontId="12" fillId="0" borderId="28" xfId="0" applyNumberFormat="1" applyFont="1" applyFill="1" applyBorder="1" applyAlignment="1">
      <alignment vertical="center"/>
    </xf>
    <xf numFmtId="189" fontId="12" fillId="0" borderId="29" xfId="0" applyNumberFormat="1" applyFont="1" applyFill="1" applyBorder="1" applyAlignment="1">
      <alignment vertical="center"/>
    </xf>
    <xf numFmtId="192" fontId="12" fillId="0" borderId="30" xfId="0" applyNumberFormat="1" applyFont="1" applyBorder="1" applyAlignment="1">
      <alignment vertical="center"/>
    </xf>
    <xf numFmtId="192" fontId="12" fillId="0" borderId="28" xfId="0" applyNumberFormat="1" applyFont="1" applyBorder="1" applyAlignment="1">
      <alignment vertical="center"/>
    </xf>
    <xf numFmtId="192" fontId="12" fillId="0" borderId="26" xfId="0" applyNumberFormat="1" applyFont="1" applyBorder="1" applyAlignment="1">
      <alignment vertical="center"/>
    </xf>
    <xf numFmtId="192" fontId="12" fillId="0" borderId="27" xfId="0" applyNumberFormat="1" applyFont="1" applyBorder="1" applyAlignment="1">
      <alignment vertical="center"/>
    </xf>
    <xf numFmtId="193" fontId="12" fillId="0" borderId="27" xfId="0" applyNumberFormat="1" applyFont="1" applyFill="1" applyBorder="1" applyAlignment="1">
      <alignment vertical="center"/>
    </xf>
    <xf numFmtId="193" fontId="12" fillId="0" borderId="28" xfId="0" applyNumberFormat="1" applyFont="1" applyFill="1" applyBorder="1" applyAlignment="1">
      <alignment vertical="center"/>
    </xf>
    <xf numFmtId="193" fontId="12" fillId="0" borderId="31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94" fontId="12" fillId="0" borderId="23" xfId="0" applyNumberFormat="1" applyFont="1" applyBorder="1" applyAlignment="1">
      <alignment vertical="center"/>
    </xf>
    <xf numFmtId="194" fontId="12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194" fontId="12" fillId="0" borderId="32" xfId="0" applyNumberFormat="1" applyFont="1" applyBorder="1" applyAlignment="1">
      <alignment vertical="center"/>
    </xf>
    <xf numFmtId="194" fontId="12" fillId="0" borderId="33" xfId="0" applyNumberFormat="1" applyFont="1" applyBorder="1" applyAlignment="1">
      <alignment vertical="center"/>
    </xf>
    <xf numFmtId="194" fontId="12" fillId="0" borderId="10" xfId="0" applyNumberFormat="1" applyFont="1" applyBorder="1" applyAlignment="1">
      <alignment vertical="center"/>
    </xf>
    <xf numFmtId="189" fontId="12" fillId="0" borderId="32" xfId="0" applyNumberFormat="1" applyFont="1" applyFill="1" applyBorder="1" applyAlignment="1">
      <alignment vertical="center"/>
    </xf>
    <xf numFmtId="189" fontId="12" fillId="0" borderId="33" xfId="0" applyNumberFormat="1" applyFont="1" applyFill="1" applyBorder="1" applyAlignment="1">
      <alignment vertical="center"/>
    </xf>
    <xf numFmtId="189" fontId="12" fillId="0" borderId="34" xfId="0" applyNumberFormat="1" applyFont="1" applyFill="1" applyBorder="1" applyAlignment="1">
      <alignment vertical="center"/>
    </xf>
    <xf numFmtId="192" fontId="12" fillId="0" borderId="35" xfId="0" applyNumberFormat="1" applyFont="1" applyBorder="1" applyAlignment="1">
      <alignment vertical="center"/>
    </xf>
    <xf numFmtId="192" fontId="12" fillId="0" borderId="33" xfId="0" applyNumberFormat="1" applyFont="1" applyBorder="1" applyAlignment="1">
      <alignment vertical="center"/>
    </xf>
    <xf numFmtId="192" fontId="12" fillId="0" borderId="10" xfId="0" applyNumberFormat="1" applyFont="1" applyBorder="1" applyAlignment="1">
      <alignment vertical="center"/>
    </xf>
    <xf numFmtId="192" fontId="12" fillId="0" borderId="32" xfId="0" applyNumberFormat="1" applyFont="1" applyBorder="1" applyAlignment="1">
      <alignment vertical="center"/>
    </xf>
    <xf numFmtId="193" fontId="12" fillId="0" borderId="32" xfId="0" applyNumberFormat="1" applyFont="1" applyFill="1" applyBorder="1" applyAlignment="1">
      <alignment vertical="center"/>
    </xf>
    <xf numFmtId="193" fontId="12" fillId="0" borderId="33" xfId="0" applyNumberFormat="1" applyFont="1" applyFill="1" applyBorder="1" applyAlignment="1">
      <alignment vertical="center"/>
    </xf>
    <xf numFmtId="193" fontId="12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189" fontId="12" fillId="0" borderId="11" xfId="0" applyNumberFormat="1" applyFont="1" applyFill="1" applyBorder="1" applyAlignment="1">
      <alignment vertical="center"/>
    </xf>
    <xf numFmtId="192" fontId="12" fillId="0" borderId="23" xfId="0" applyNumberFormat="1" applyFont="1" applyFill="1" applyBorder="1" applyAlignment="1">
      <alignment vertical="center"/>
    </xf>
    <xf numFmtId="192" fontId="12" fillId="0" borderId="1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89" fontId="12" fillId="0" borderId="10" xfId="0" applyNumberFormat="1" applyFont="1" applyFill="1" applyBorder="1" applyAlignment="1">
      <alignment vertical="center"/>
    </xf>
    <xf numFmtId="192" fontId="12" fillId="0" borderId="33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 wrapText="1"/>
    </xf>
    <xf numFmtId="189" fontId="12" fillId="33" borderId="27" xfId="0" applyNumberFormat="1" applyFont="1" applyFill="1" applyBorder="1" applyAlignment="1">
      <alignment vertical="center"/>
    </xf>
    <xf numFmtId="189" fontId="12" fillId="33" borderId="28" xfId="0" applyNumberFormat="1" applyFont="1" applyFill="1" applyBorder="1" applyAlignment="1">
      <alignment vertical="center"/>
    </xf>
    <xf numFmtId="189" fontId="12" fillId="33" borderId="26" xfId="0" applyNumberFormat="1" applyFont="1" applyFill="1" applyBorder="1" applyAlignment="1">
      <alignment vertical="center"/>
    </xf>
    <xf numFmtId="194" fontId="12" fillId="33" borderId="16" xfId="0" applyNumberFormat="1" applyFont="1" applyFill="1" applyBorder="1" applyAlignment="1">
      <alignment vertical="center"/>
    </xf>
    <xf numFmtId="189" fontId="12" fillId="34" borderId="19" xfId="0" applyNumberFormat="1" applyFont="1" applyFill="1" applyBorder="1" applyAlignment="1">
      <alignment vertical="center"/>
    </xf>
    <xf numFmtId="186" fontId="12" fillId="33" borderId="0" xfId="0" applyNumberFormat="1" applyFont="1" applyFill="1" applyAlignment="1">
      <alignment vertical="center"/>
    </xf>
    <xf numFmtId="189" fontId="12" fillId="34" borderId="28" xfId="0" applyNumberFormat="1" applyFont="1" applyFill="1" applyBorder="1" applyAlignment="1">
      <alignment vertical="center"/>
    </xf>
    <xf numFmtId="189" fontId="12" fillId="33" borderId="29" xfId="0" applyNumberFormat="1" applyFont="1" applyFill="1" applyBorder="1" applyAlignment="1">
      <alignment vertical="center"/>
    </xf>
    <xf numFmtId="192" fontId="12" fillId="33" borderId="25" xfId="0" applyNumberFormat="1" applyFont="1" applyFill="1" applyBorder="1" applyAlignment="1">
      <alignment vertical="center"/>
    </xf>
    <xf numFmtId="192" fontId="12" fillId="33" borderId="23" xfId="0" applyNumberFormat="1" applyFont="1" applyFill="1" applyBorder="1" applyAlignment="1">
      <alignment vertical="center"/>
    </xf>
    <xf numFmtId="192" fontId="12" fillId="33" borderId="11" xfId="0" applyNumberFormat="1" applyFont="1" applyFill="1" applyBorder="1" applyAlignment="1">
      <alignment vertical="center"/>
    </xf>
    <xf numFmtId="192" fontId="12" fillId="33" borderId="16" xfId="0" applyNumberFormat="1" applyFont="1" applyFill="1" applyBorder="1" applyAlignment="1">
      <alignment vertical="center"/>
    </xf>
    <xf numFmtId="192" fontId="12" fillId="34" borderId="0" xfId="0" applyNumberFormat="1" applyFont="1" applyFill="1" applyAlignment="1">
      <alignment vertical="center"/>
    </xf>
    <xf numFmtId="192" fontId="12" fillId="33" borderId="0" xfId="0" applyNumberFormat="1" applyFont="1" applyFill="1" applyAlignment="1">
      <alignment vertical="center"/>
    </xf>
    <xf numFmtId="193" fontId="12" fillId="33" borderId="16" xfId="0" applyNumberFormat="1" applyFont="1" applyFill="1" applyBorder="1" applyAlignment="1">
      <alignment vertical="center"/>
    </xf>
    <xf numFmtId="193" fontId="12" fillId="34" borderId="19" xfId="0" applyNumberFormat="1" applyFont="1" applyFill="1" applyBorder="1" applyAlignment="1">
      <alignment vertical="center"/>
    </xf>
    <xf numFmtId="193" fontId="12" fillId="33" borderId="18" xfId="0" applyNumberFormat="1" applyFont="1" applyFill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189" fontId="12" fillId="0" borderId="14" xfId="0" applyNumberFormat="1" applyFont="1" applyBorder="1" applyAlignment="1">
      <alignment vertical="center"/>
    </xf>
    <xf numFmtId="189" fontId="12" fillId="0" borderId="37" xfId="0" applyNumberFormat="1" applyFont="1" applyBorder="1" applyAlignment="1">
      <alignment vertical="center"/>
    </xf>
    <xf numFmtId="189" fontId="12" fillId="0" borderId="36" xfId="0" applyNumberFormat="1" applyFont="1" applyBorder="1" applyAlignment="1">
      <alignment vertical="center"/>
    </xf>
    <xf numFmtId="194" fontId="12" fillId="0" borderId="14" xfId="0" applyNumberFormat="1" applyFont="1" applyBorder="1" applyAlignment="1">
      <alignment vertical="center"/>
    </xf>
    <xf numFmtId="189" fontId="12" fillId="0" borderId="14" xfId="0" applyNumberFormat="1" applyFont="1" applyFill="1" applyBorder="1" applyAlignment="1">
      <alignment vertical="center"/>
    </xf>
    <xf numFmtId="189" fontId="12" fillId="0" borderId="37" xfId="0" applyNumberFormat="1" applyFont="1" applyFill="1" applyBorder="1" applyAlignment="1">
      <alignment vertical="center"/>
    </xf>
    <xf numFmtId="189" fontId="12" fillId="0" borderId="38" xfId="0" applyNumberFormat="1" applyFont="1" applyFill="1" applyBorder="1" applyAlignment="1">
      <alignment vertical="center"/>
    </xf>
    <xf numFmtId="192" fontId="12" fillId="0" borderId="39" xfId="0" applyNumberFormat="1" applyFont="1" applyBorder="1" applyAlignment="1">
      <alignment vertical="center"/>
    </xf>
    <xf numFmtId="192" fontId="12" fillId="0" borderId="37" xfId="0" applyNumberFormat="1" applyFont="1" applyBorder="1" applyAlignment="1">
      <alignment vertical="center"/>
    </xf>
    <xf numFmtId="192" fontId="12" fillId="0" borderId="36" xfId="0" applyNumberFormat="1" applyFont="1" applyBorder="1" applyAlignment="1">
      <alignment vertical="center"/>
    </xf>
    <xf numFmtId="192" fontId="12" fillId="0" borderId="14" xfId="0" applyNumberFormat="1" applyFont="1" applyBorder="1" applyAlignment="1">
      <alignment vertical="center"/>
    </xf>
    <xf numFmtId="193" fontId="12" fillId="0" borderId="14" xfId="0" applyNumberFormat="1" applyFont="1" applyFill="1" applyBorder="1" applyAlignment="1">
      <alignment vertical="center"/>
    </xf>
    <xf numFmtId="193" fontId="12" fillId="0" borderId="37" xfId="0" applyNumberFormat="1" applyFont="1" applyFill="1" applyBorder="1" applyAlignment="1">
      <alignment vertical="center"/>
    </xf>
    <xf numFmtId="193" fontId="12" fillId="0" borderId="15" xfId="0" applyNumberFormat="1" applyFont="1" applyFill="1" applyBorder="1" applyAlignment="1">
      <alignment vertical="center"/>
    </xf>
    <xf numFmtId="189" fontId="12" fillId="0" borderId="32" xfId="0" applyNumberFormat="1" applyFont="1" applyBorder="1" applyAlignment="1">
      <alignment vertical="center"/>
    </xf>
    <xf numFmtId="189" fontId="12" fillId="0" borderId="33" xfId="0" applyNumberFormat="1" applyFont="1" applyBorder="1" applyAlignment="1">
      <alignment vertical="center"/>
    </xf>
    <xf numFmtId="189" fontId="12" fillId="0" borderId="10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89" fontId="12" fillId="0" borderId="17" xfId="0" applyNumberFormat="1" applyFont="1" applyBorder="1" applyAlignment="1">
      <alignment vertical="center"/>
    </xf>
    <xf numFmtId="189" fontId="12" fillId="0" borderId="19" xfId="0" applyNumberFormat="1" applyFont="1" applyBorder="1" applyAlignment="1">
      <alignment vertical="center"/>
    </xf>
    <xf numFmtId="189" fontId="12" fillId="0" borderId="20" xfId="0" applyNumberFormat="1" applyFont="1" applyBorder="1" applyAlignment="1">
      <alignment vertical="center"/>
    </xf>
    <xf numFmtId="194" fontId="12" fillId="0" borderId="17" xfId="0" applyNumberFormat="1" applyFont="1" applyBorder="1" applyAlignment="1">
      <alignment vertical="center"/>
    </xf>
    <xf numFmtId="189" fontId="12" fillId="0" borderId="17" xfId="0" applyNumberFormat="1" applyFont="1" applyFill="1" applyBorder="1" applyAlignment="1">
      <alignment vertical="center"/>
    </xf>
    <xf numFmtId="189" fontId="12" fillId="0" borderId="19" xfId="0" applyNumberFormat="1" applyFont="1" applyFill="1" applyBorder="1" applyAlignment="1">
      <alignment vertical="center"/>
    </xf>
    <xf numFmtId="189" fontId="12" fillId="0" borderId="21" xfId="0" applyNumberFormat="1" applyFont="1" applyFill="1" applyBorder="1" applyAlignment="1">
      <alignment vertical="center"/>
    </xf>
    <xf numFmtId="192" fontId="12" fillId="0" borderId="40" xfId="0" applyNumberFormat="1" applyFont="1" applyBorder="1" applyAlignment="1">
      <alignment vertical="center"/>
    </xf>
    <xf numFmtId="192" fontId="12" fillId="0" borderId="19" xfId="0" applyNumberFormat="1" applyFont="1" applyBorder="1" applyAlignment="1">
      <alignment vertical="center"/>
    </xf>
    <xf numFmtId="192" fontId="12" fillId="0" borderId="20" xfId="0" applyNumberFormat="1" applyFont="1" applyBorder="1" applyAlignment="1">
      <alignment vertical="center"/>
    </xf>
    <xf numFmtId="192" fontId="12" fillId="0" borderId="17" xfId="0" applyNumberFormat="1" applyFont="1" applyBorder="1" applyAlignment="1">
      <alignment vertical="center"/>
    </xf>
    <xf numFmtId="193" fontId="12" fillId="0" borderId="17" xfId="0" applyNumberFormat="1" applyFont="1" applyFill="1" applyBorder="1" applyAlignment="1">
      <alignment vertical="center"/>
    </xf>
    <xf numFmtId="193" fontId="12" fillId="0" borderId="19" xfId="0" applyNumberFormat="1" applyFont="1" applyFill="1" applyBorder="1" applyAlignment="1">
      <alignment vertical="center"/>
    </xf>
    <xf numFmtId="193" fontId="12" fillId="0" borderId="18" xfId="0" applyNumberFormat="1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/>
    </xf>
    <xf numFmtId="192" fontId="12" fillId="0" borderId="18" xfId="0" applyNumberFormat="1" applyFont="1" applyFill="1" applyBorder="1" applyAlignment="1">
      <alignment vertical="center"/>
    </xf>
    <xf numFmtId="189" fontId="20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 wrapText="1"/>
    </xf>
    <xf numFmtId="189" fontId="17" fillId="0" borderId="42" xfId="0" applyNumberFormat="1" applyFont="1" applyBorder="1" applyAlignment="1">
      <alignment vertical="top" textRotation="255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194" fontId="12" fillId="0" borderId="37" xfId="0" applyNumberFormat="1" applyFont="1" applyBorder="1" applyAlignment="1">
      <alignment vertical="center"/>
    </xf>
    <xf numFmtId="194" fontId="12" fillId="0" borderId="36" xfId="0" applyNumberFormat="1" applyFont="1" applyBorder="1" applyAlignment="1">
      <alignment vertical="center"/>
    </xf>
    <xf numFmtId="194" fontId="12" fillId="0" borderId="36" xfId="0" applyNumberFormat="1" applyFont="1" applyFill="1" applyBorder="1" applyAlignment="1">
      <alignment vertical="center"/>
    </xf>
    <xf numFmtId="192" fontId="12" fillId="0" borderId="15" xfId="0" applyNumberFormat="1" applyFont="1" applyBorder="1" applyAlignment="1">
      <alignment vertical="center"/>
    </xf>
    <xf numFmtId="192" fontId="12" fillId="0" borderId="36" xfId="0" applyNumberFormat="1" applyFont="1" applyFill="1" applyBorder="1" applyAlignment="1">
      <alignment vertical="center"/>
    </xf>
    <xf numFmtId="193" fontId="12" fillId="0" borderId="14" xfId="0" applyNumberFormat="1" applyFont="1" applyBorder="1" applyAlignment="1">
      <alignment vertical="center"/>
    </xf>
    <xf numFmtId="193" fontId="12" fillId="0" borderId="37" xfId="0" applyNumberFormat="1" applyFont="1" applyBorder="1" applyAlignment="1">
      <alignment vertical="center"/>
    </xf>
    <xf numFmtId="0" fontId="12" fillId="0" borderId="0" xfId="0" applyFont="1" applyAlignment="1">
      <alignment/>
    </xf>
    <xf numFmtId="194" fontId="12" fillId="0" borderId="11" xfId="0" applyNumberFormat="1" applyFont="1" applyFill="1" applyBorder="1" applyAlignment="1">
      <alignment vertical="center"/>
    </xf>
    <xf numFmtId="192" fontId="12" fillId="0" borderId="13" xfId="0" applyNumberFormat="1" applyFont="1" applyBorder="1" applyAlignment="1">
      <alignment vertical="center"/>
    </xf>
    <xf numFmtId="193" fontId="12" fillId="0" borderId="16" xfId="0" applyNumberFormat="1" applyFont="1" applyBorder="1" applyAlignment="1">
      <alignment vertical="center"/>
    </xf>
    <xf numFmtId="193" fontId="12" fillId="0" borderId="23" xfId="0" applyNumberFormat="1" applyFont="1" applyBorder="1" applyAlignment="1">
      <alignment vertical="center"/>
    </xf>
    <xf numFmtId="192" fontId="12" fillId="0" borderId="31" xfId="0" applyNumberFormat="1" applyFont="1" applyBorder="1" applyAlignment="1">
      <alignment vertical="center"/>
    </xf>
    <xf numFmtId="194" fontId="12" fillId="0" borderId="10" xfId="0" applyNumberFormat="1" applyFont="1" applyFill="1" applyBorder="1" applyAlignment="1">
      <alignment vertical="center"/>
    </xf>
    <xf numFmtId="193" fontId="12" fillId="0" borderId="32" xfId="0" applyNumberFormat="1" applyFont="1" applyBorder="1" applyAlignment="1">
      <alignment vertical="center"/>
    </xf>
    <xf numFmtId="193" fontId="12" fillId="0" borderId="33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1" xfId="0" applyFont="1" applyBorder="1" applyAlignment="1">
      <alignment horizontal="center" vertical="center"/>
    </xf>
    <xf numFmtId="189" fontId="12" fillId="0" borderId="26" xfId="0" applyNumberFormat="1" applyFont="1" applyFill="1" applyBorder="1" applyAlignment="1">
      <alignment vertical="center"/>
    </xf>
    <xf numFmtId="192" fontId="12" fillId="0" borderId="28" xfId="0" applyNumberFormat="1" applyFont="1" applyFill="1" applyBorder="1" applyAlignment="1">
      <alignment vertical="center"/>
    </xf>
    <xf numFmtId="192" fontId="12" fillId="0" borderId="2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93" fontId="12" fillId="0" borderId="27" xfId="0" applyNumberFormat="1" applyFont="1" applyBorder="1" applyAlignment="1">
      <alignment vertical="center"/>
    </xf>
    <xf numFmtId="193" fontId="12" fillId="0" borderId="28" xfId="0" applyNumberFormat="1" applyFont="1" applyBorder="1" applyAlignment="1">
      <alignment vertical="center"/>
    </xf>
    <xf numFmtId="189" fontId="12" fillId="0" borderId="24" xfId="0" applyNumberFormat="1" applyFont="1" applyBorder="1" applyAlignment="1">
      <alignment vertical="center"/>
    </xf>
    <xf numFmtId="193" fontId="12" fillId="0" borderId="13" xfId="0" applyNumberFormat="1" applyFont="1" applyBorder="1" applyAlignment="1">
      <alignment vertical="center"/>
    </xf>
    <xf numFmtId="189" fontId="12" fillId="0" borderId="34" xfId="0" applyNumberFormat="1" applyFont="1" applyBorder="1" applyAlignment="1">
      <alignment vertical="center"/>
    </xf>
    <xf numFmtId="193" fontId="12" fillId="0" borderId="12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189" fontId="12" fillId="33" borderId="16" xfId="0" applyNumberFormat="1" applyFont="1" applyFill="1" applyBorder="1" applyAlignment="1">
      <alignment vertical="center"/>
    </xf>
    <xf numFmtId="189" fontId="12" fillId="33" borderId="23" xfId="0" applyNumberFormat="1" applyFont="1" applyFill="1" applyBorder="1" applyAlignment="1">
      <alignment vertical="center"/>
    </xf>
    <xf numFmtId="189" fontId="12" fillId="33" borderId="11" xfId="0" applyNumberFormat="1" applyFont="1" applyFill="1" applyBorder="1" applyAlignment="1">
      <alignment vertical="center"/>
    </xf>
    <xf numFmtId="189" fontId="12" fillId="34" borderId="11" xfId="0" applyNumberFormat="1" applyFont="1" applyFill="1" applyBorder="1" applyAlignment="1">
      <alignment vertical="center"/>
    </xf>
    <xf numFmtId="189" fontId="12" fillId="34" borderId="24" xfId="0" applyNumberFormat="1" applyFont="1" applyFill="1" applyBorder="1" applyAlignment="1">
      <alignment vertical="center"/>
    </xf>
    <xf numFmtId="192" fontId="12" fillId="33" borderId="40" xfId="0" applyNumberFormat="1" applyFont="1" applyFill="1" applyBorder="1" applyAlignment="1">
      <alignment vertical="center"/>
    </xf>
    <xf numFmtId="192" fontId="12" fillId="33" borderId="19" xfId="0" applyNumberFormat="1" applyFont="1" applyFill="1" applyBorder="1" applyAlignment="1">
      <alignment vertical="center"/>
    </xf>
    <xf numFmtId="192" fontId="12" fillId="33" borderId="20" xfId="0" applyNumberFormat="1" applyFont="1" applyFill="1" applyBorder="1" applyAlignment="1">
      <alignment vertical="center"/>
    </xf>
    <xf numFmtId="192" fontId="12" fillId="33" borderId="17" xfId="0" applyNumberFormat="1" applyFont="1" applyFill="1" applyBorder="1" applyAlignment="1">
      <alignment vertical="center"/>
    </xf>
    <xf numFmtId="192" fontId="12" fillId="34" borderId="11" xfId="0" applyNumberFormat="1" applyFont="1" applyFill="1" applyBorder="1" applyAlignment="1">
      <alignment vertical="center"/>
    </xf>
    <xf numFmtId="193" fontId="12" fillId="33" borderId="23" xfId="0" applyNumberFormat="1" applyFont="1" applyFill="1" applyBorder="1" applyAlignment="1">
      <alignment vertical="center"/>
    </xf>
    <xf numFmtId="193" fontId="12" fillId="34" borderId="13" xfId="0" applyNumberFormat="1" applyFont="1" applyFill="1" applyBorder="1" applyAlignment="1">
      <alignment vertical="center"/>
    </xf>
    <xf numFmtId="189" fontId="12" fillId="0" borderId="43" xfId="0" applyNumberFormat="1" applyFont="1" applyBorder="1" applyAlignment="1">
      <alignment vertical="center"/>
    </xf>
    <xf numFmtId="189" fontId="12" fillId="0" borderId="44" xfId="0" applyNumberFormat="1" applyFont="1" applyBorder="1" applyAlignment="1">
      <alignment vertical="center"/>
    </xf>
    <xf numFmtId="189" fontId="12" fillId="0" borderId="45" xfId="0" applyNumberFormat="1" applyFont="1" applyBorder="1" applyAlignment="1">
      <alignment vertical="center"/>
    </xf>
    <xf numFmtId="194" fontId="12" fillId="0" borderId="43" xfId="0" applyNumberFormat="1" applyFont="1" applyBorder="1" applyAlignment="1">
      <alignment vertical="center"/>
    </xf>
    <xf numFmtId="189" fontId="12" fillId="0" borderId="46" xfId="0" applyNumberFormat="1" applyFont="1" applyBorder="1" applyAlignment="1">
      <alignment vertical="center"/>
    </xf>
    <xf numFmtId="192" fontId="12" fillId="0" borderId="18" xfId="0" applyNumberFormat="1" applyFont="1" applyBorder="1" applyAlignment="1">
      <alignment vertical="center"/>
    </xf>
    <xf numFmtId="192" fontId="12" fillId="0" borderId="43" xfId="0" applyNumberFormat="1" applyFont="1" applyBorder="1" applyAlignment="1">
      <alignment vertical="center"/>
    </xf>
    <xf numFmtId="192" fontId="12" fillId="0" borderId="44" xfId="0" applyNumberFormat="1" applyFont="1" applyBorder="1" applyAlignment="1">
      <alignment vertical="center"/>
    </xf>
    <xf numFmtId="192" fontId="12" fillId="0" borderId="45" xfId="0" applyNumberFormat="1" applyFont="1" applyBorder="1" applyAlignment="1">
      <alignment vertical="center"/>
    </xf>
    <xf numFmtId="192" fontId="12" fillId="0" borderId="47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18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9" fontId="22" fillId="0" borderId="0" xfId="0" applyNumberFormat="1" applyFont="1" applyFill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89" fontId="23" fillId="0" borderId="0" xfId="0" applyNumberFormat="1" applyFont="1" applyAlignment="1">
      <alignment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89" fontId="17" fillId="0" borderId="16" xfId="0" applyNumberFormat="1" applyFont="1" applyBorder="1" applyAlignment="1">
      <alignment vertical="top" textRotation="255"/>
    </xf>
    <xf numFmtId="189" fontId="17" fillId="0" borderId="23" xfId="0" applyNumberFormat="1" applyFont="1" applyBorder="1" applyAlignment="1">
      <alignment vertical="top" textRotation="255"/>
    </xf>
    <xf numFmtId="189" fontId="17" fillId="0" borderId="11" xfId="0" applyNumberFormat="1" applyFont="1" applyBorder="1" applyAlignment="1">
      <alignment vertical="top" textRotation="255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196" fontId="12" fillId="0" borderId="14" xfId="0" applyNumberFormat="1" applyFont="1" applyBorder="1" applyAlignment="1">
      <alignment vertical="center"/>
    </xf>
    <xf numFmtId="196" fontId="12" fillId="0" borderId="37" xfId="0" applyNumberFormat="1" applyFont="1" applyBorder="1" applyAlignment="1">
      <alignment vertical="center"/>
    </xf>
    <xf numFmtId="196" fontId="12" fillId="0" borderId="36" xfId="0" applyNumberFormat="1" applyFont="1" applyBorder="1" applyAlignment="1">
      <alignment vertical="center"/>
    </xf>
    <xf numFmtId="194" fontId="12" fillId="0" borderId="37" xfId="0" applyNumberFormat="1" applyFont="1" applyFill="1" applyBorder="1" applyAlignment="1">
      <alignment vertical="center"/>
    </xf>
    <xf numFmtId="194" fontId="12" fillId="0" borderId="38" xfId="0" applyNumberFormat="1" applyFont="1" applyFill="1" applyBorder="1" applyAlignment="1">
      <alignment vertical="center"/>
    </xf>
    <xf numFmtId="193" fontId="12" fillId="0" borderId="48" xfId="0" applyNumberFormat="1" applyFont="1" applyBorder="1" applyAlignment="1">
      <alignment vertical="center"/>
    </xf>
    <xf numFmtId="193" fontId="12" fillId="0" borderId="36" xfId="0" applyNumberFormat="1" applyFont="1" applyBorder="1" applyAlignment="1">
      <alignment vertical="center"/>
    </xf>
    <xf numFmtId="193" fontId="12" fillId="34" borderId="14" xfId="0" applyNumberFormat="1" applyFont="1" applyFill="1" applyBorder="1" applyAlignment="1">
      <alignment vertical="center"/>
    </xf>
    <xf numFmtId="193" fontId="12" fillId="34" borderId="37" xfId="0" applyNumberFormat="1" applyFont="1" applyFill="1" applyBorder="1" applyAlignment="1">
      <alignment vertical="center"/>
    </xf>
    <xf numFmtId="193" fontId="12" fillId="34" borderId="1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96" fontId="12" fillId="0" borderId="16" xfId="0" applyNumberFormat="1" applyFont="1" applyBorder="1" applyAlignment="1">
      <alignment vertical="center"/>
    </xf>
    <xf numFmtId="196" fontId="12" fillId="0" borderId="23" xfId="0" applyNumberFormat="1" applyFont="1" applyBorder="1" applyAlignment="1">
      <alignment vertical="center"/>
    </xf>
    <xf numFmtId="196" fontId="12" fillId="0" borderId="11" xfId="0" applyNumberFormat="1" applyFont="1" applyBorder="1" applyAlignment="1">
      <alignment vertical="center"/>
    </xf>
    <xf numFmtId="194" fontId="12" fillId="0" borderId="23" xfId="0" applyNumberFormat="1" applyFont="1" applyFill="1" applyBorder="1" applyAlignment="1">
      <alignment vertical="center"/>
    </xf>
    <xf numFmtId="194" fontId="12" fillId="0" borderId="24" xfId="0" applyNumberFormat="1" applyFont="1" applyFill="1" applyBorder="1" applyAlignment="1">
      <alignment vertical="center"/>
    </xf>
    <xf numFmtId="193" fontId="12" fillId="0" borderId="49" xfId="0" applyNumberFormat="1" applyFont="1" applyBorder="1" applyAlignment="1">
      <alignment vertical="center"/>
    </xf>
    <xf numFmtId="193" fontId="12" fillId="0" borderId="11" xfId="0" applyNumberFormat="1" applyFont="1" applyBorder="1" applyAlignment="1">
      <alignment vertical="center"/>
    </xf>
    <xf numFmtId="193" fontId="12" fillId="34" borderId="16" xfId="0" applyNumberFormat="1" applyFont="1" applyFill="1" applyBorder="1" applyAlignment="1">
      <alignment vertical="center"/>
    </xf>
    <xf numFmtId="193" fontId="12" fillId="34" borderId="23" xfId="0" applyNumberFormat="1" applyFont="1" applyFill="1" applyBorder="1" applyAlignment="1">
      <alignment vertical="center"/>
    </xf>
    <xf numFmtId="196" fontId="12" fillId="0" borderId="27" xfId="0" applyNumberFormat="1" applyFont="1" applyBorder="1" applyAlignment="1">
      <alignment vertical="center"/>
    </xf>
    <xf numFmtId="196" fontId="12" fillId="0" borderId="28" xfId="0" applyNumberFormat="1" applyFont="1" applyBorder="1" applyAlignment="1">
      <alignment vertical="center"/>
    </xf>
    <xf numFmtId="196" fontId="12" fillId="0" borderId="26" xfId="0" applyNumberFormat="1" applyFont="1" applyBorder="1" applyAlignment="1">
      <alignment vertical="center"/>
    </xf>
    <xf numFmtId="194" fontId="12" fillId="0" borderId="28" xfId="0" applyNumberFormat="1" applyFont="1" applyFill="1" applyBorder="1" applyAlignment="1">
      <alignment vertical="center"/>
    </xf>
    <xf numFmtId="194" fontId="12" fillId="0" borderId="29" xfId="0" applyNumberFormat="1" applyFont="1" applyFill="1" applyBorder="1" applyAlignment="1">
      <alignment vertical="center"/>
    </xf>
    <xf numFmtId="193" fontId="12" fillId="0" borderId="50" xfId="0" applyNumberFormat="1" applyFont="1" applyBorder="1" applyAlignment="1">
      <alignment vertical="center"/>
    </xf>
    <xf numFmtId="193" fontId="12" fillId="0" borderId="26" xfId="0" applyNumberFormat="1" applyFont="1" applyBorder="1" applyAlignment="1">
      <alignment vertical="center"/>
    </xf>
    <xf numFmtId="193" fontId="12" fillId="34" borderId="27" xfId="0" applyNumberFormat="1" applyFont="1" applyFill="1" applyBorder="1" applyAlignment="1">
      <alignment vertical="center"/>
    </xf>
    <xf numFmtId="193" fontId="12" fillId="34" borderId="28" xfId="0" applyNumberFormat="1" applyFont="1" applyFill="1" applyBorder="1" applyAlignment="1">
      <alignment vertical="center"/>
    </xf>
    <xf numFmtId="193" fontId="12" fillId="34" borderId="31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193" fontId="12" fillId="0" borderId="25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193" fontId="12" fillId="0" borderId="35" xfId="0" applyNumberFormat="1" applyFont="1" applyBorder="1" applyAlignment="1">
      <alignment vertical="center"/>
    </xf>
    <xf numFmtId="193" fontId="12" fillId="0" borderId="10" xfId="0" applyNumberFormat="1" applyFont="1" applyBorder="1" applyAlignment="1">
      <alignment vertical="center"/>
    </xf>
    <xf numFmtId="193" fontId="12" fillId="34" borderId="32" xfId="0" applyNumberFormat="1" applyFont="1" applyFill="1" applyBorder="1" applyAlignment="1">
      <alignment vertical="center"/>
    </xf>
    <xf numFmtId="193" fontId="12" fillId="34" borderId="33" xfId="0" applyNumberFormat="1" applyFont="1" applyFill="1" applyBorder="1" applyAlignment="1">
      <alignment vertical="center"/>
    </xf>
    <xf numFmtId="193" fontId="12" fillId="34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93" fontId="12" fillId="33" borderId="25" xfId="0" applyNumberFormat="1" applyFont="1" applyFill="1" applyBorder="1" applyAlignment="1">
      <alignment vertical="center"/>
    </xf>
    <xf numFmtId="193" fontId="12" fillId="33" borderId="11" xfId="0" applyNumberFormat="1" applyFont="1" applyFill="1" applyBorder="1" applyAlignment="1">
      <alignment vertical="center"/>
    </xf>
    <xf numFmtId="187" fontId="12" fillId="34" borderId="0" xfId="0" applyNumberFormat="1" applyFont="1" applyFill="1" applyAlignment="1">
      <alignment vertical="center"/>
    </xf>
    <xf numFmtId="187" fontId="12" fillId="33" borderId="0" xfId="0" applyNumberFormat="1" applyFont="1" applyFill="1" applyAlignment="1">
      <alignment vertical="center"/>
    </xf>
    <xf numFmtId="193" fontId="12" fillId="0" borderId="39" xfId="0" applyNumberFormat="1" applyFont="1" applyBorder="1" applyAlignment="1">
      <alignment vertical="center"/>
    </xf>
    <xf numFmtId="193" fontId="12" fillId="0" borderId="30" xfId="0" applyNumberFormat="1" applyFont="1" applyBorder="1" applyAlignment="1">
      <alignment vertical="center"/>
    </xf>
    <xf numFmtId="194" fontId="12" fillId="0" borderId="44" xfId="0" applyNumberFormat="1" applyFont="1" applyBorder="1" applyAlignment="1">
      <alignment vertical="center"/>
    </xf>
    <xf numFmtId="194" fontId="12" fillId="0" borderId="45" xfId="0" applyNumberFormat="1" applyFont="1" applyBorder="1" applyAlignment="1">
      <alignment vertical="center"/>
    </xf>
    <xf numFmtId="194" fontId="12" fillId="0" borderId="43" xfId="0" applyNumberFormat="1" applyFont="1" applyFill="1" applyBorder="1" applyAlignment="1">
      <alignment vertical="center"/>
    </xf>
    <xf numFmtId="194" fontId="12" fillId="0" borderId="44" xfId="0" applyNumberFormat="1" applyFont="1" applyFill="1" applyBorder="1" applyAlignment="1">
      <alignment vertical="center"/>
    </xf>
    <xf numFmtId="194" fontId="12" fillId="0" borderId="46" xfId="0" applyNumberFormat="1" applyFont="1" applyFill="1" applyBorder="1" applyAlignment="1">
      <alignment vertical="center"/>
    </xf>
    <xf numFmtId="192" fontId="12" fillId="0" borderId="51" xfId="0" applyNumberFormat="1" applyFont="1" applyBorder="1" applyAlignment="1">
      <alignment vertical="center"/>
    </xf>
    <xf numFmtId="192" fontId="12" fillId="34" borderId="47" xfId="0" applyNumberFormat="1" applyFont="1" applyFill="1" applyBorder="1" applyAlignment="1">
      <alignment vertical="center"/>
    </xf>
    <xf numFmtId="189" fontId="23" fillId="0" borderId="0" xfId="0" applyNumberFormat="1" applyFont="1" applyFill="1" applyAlignment="1">
      <alignment/>
    </xf>
    <xf numFmtId="189" fontId="22" fillId="0" borderId="0" xfId="0" applyNumberFormat="1" applyFont="1" applyFill="1" applyAlignment="1">
      <alignment horizontal="right"/>
    </xf>
    <xf numFmtId="192" fontId="12" fillId="0" borderId="12" xfId="0" applyNumberFormat="1" applyFont="1" applyBorder="1" applyAlignment="1">
      <alignment vertical="center"/>
    </xf>
    <xf numFmtId="194" fontId="12" fillId="0" borderId="46" xfId="0" applyNumberFormat="1" applyFont="1" applyBorder="1" applyAlignment="1">
      <alignment vertical="center"/>
    </xf>
    <xf numFmtId="192" fontId="12" fillId="34" borderId="43" xfId="0" applyNumberFormat="1" applyFont="1" applyFill="1" applyBorder="1" applyAlignment="1">
      <alignment vertical="center"/>
    </xf>
    <xf numFmtId="192" fontId="12" fillId="34" borderId="44" xfId="0" applyNumberFormat="1" applyFont="1" applyFill="1" applyBorder="1" applyAlignment="1">
      <alignment vertical="center"/>
    </xf>
    <xf numFmtId="187" fontId="12" fillId="0" borderId="0" xfId="0" applyNumberFormat="1" applyFont="1" applyAlignment="1">
      <alignment vertical="center"/>
    </xf>
    <xf numFmtId="192" fontId="23" fillId="0" borderId="0" xfId="0" applyNumberFormat="1" applyFont="1" applyAlignment="1">
      <alignment/>
    </xf>
    <xf numFmtId="189" fontId="12" fillId="35" borderId="23" xfId="0" applyNumberFormat="1" applyFont="1" applyFill="1" applyBorder="1" applyAlignment="1">
      <alignment vertical="center"/>
    </xf>
    <xf numFmtId="192" fontId="12" fillId="0" borderId="15" xfId="0" applyNumberFormat="1" applyFont="1" applyFill="1" applyBorder="1" applyAlignment="1">
      <alignment vertical="center"/>
    </xf>
    <xf numFmtId="192" fontId="12" fillId="0" borderId="52" xfId="61" applyNumberFormat="1" applyFont="1" applyFill="1" applyBorder="1" applyAlignment="1">
      <alignment vertical="center"/>
      <protection/>
    </xf>
    <xf numFmtId="192" fontId="12" fillId="0" borderId="13" xfId="0" applyNumberFormat="1" applyFont="1" applyFill="1" applyBorder="1" applyAlignment="1">
      <alignment vertical="center"/>
    </xf>
    <xf numFmtId="192" fontId="12" fillId="0" borderId="53" xfId="61" applyNumberFormat="1" applyFont="1" applyFill="1" applyBorder="1" applyAlignment="1">
      <alignment vertical="center"/>
      <protection/>
    </xf>
    <xf numFmtId="192" fontId="12" fillId="0" borderId="12" xfId="0" applyNumberFormat="1" applyFont="1" applyFill="1" applyBorder="1" applyAlignment="1">
      <alignment vertical="center"/>
    </xf>
    <xf numFmtId="192" fontId="12" fillId="0" borderId="54" xfId="61" applyNumberFormat="1" applyFont="1" applyFill="1" applyBorder="1" applyAlignment="1">
      <alignment vertical="center"/>
      <protection/>
    </xf>
    <xf numFmtId="192" fontId="12" fillId="0" borderId="31" xfId="0" applyNumberFormat="1" applyFont="1" applyFill="1" applyBorder="1" applyAlignment="1">
      <alignment vertical="center"/>
    </xf>
    <xf numFmtId="192" fontId="12" fillId="0" borderId="55" xfId="61" applyNumberFormat="1" applyFont="1" applyFill="1" applyBorder="1" applyAlignment="1">
      <alignment vertical="center"/>
      <protection/>
    </xf>
    <xf numFmtId="192" fontId="12" fillId="34" borderId="13" xfId="0" applyNumberFormat="1" applyFont="1" applyFill="1" applyBorder="1" applyAlignment="1">
      <alignment vertical="center"/>
    </xf>
    <xf numFmtId="4" fontId="12" fillId="33" borderId="0" xfId="61" applyNumberFormat="1" applyFont="1" applyFill="1" applyBorder="1" applyAlignment="1">
      <alignment vertical="center" wrapText="1"/>
      <protection/>
    </xf>
    <xf numFmtId="192" fontId="12" fillId="0" borderId="56" xfId="0" applyNumberFormat="1" applyFont="1" applyBorder="1" applyAlignment="1">
      <alignment vertical="center"/>
    </xf>
    <xf numFmtId="193" fontId="12" fillId="33" borderId="17" xfId="0" applyNumberFormat="1" applyFont="1" applyFill="1" applyBorder="1" applyAlignment="1">
      <alignment vertical="center"/>
    </xf>
    <xf numFmtId="189" fontId="12" fillId="0" borderId="43" xfId="0" applyNumberFormat="1" applyFont="1" applyFill="1" applyBorder="1" applyAlignment="1">
      <alignment vertical="center"/>
    </xf>
    <xf numFmtId="189" fontId="12" fillId="0" borderId="44" xfId="0" applyNumberFormat="1" applyFont="1" applyFill="1" applyBorder="1" applyAlignment="1">
      <alignment vertical="center"/>
    </xf>
    <xf numFmtId="189" fontId="12" fillId="0" borderId="46" xfId="0" applyNumberFormat="1" applyFont="1" applyFill="1" applyBorder="1" applyAlignment="1">
      <alignment vertical="center"/>
    </xf>
    <xf numFmtId="192" fontId="12" fillId="0" borderId="43" xfId="0" applyNumberFormat="1" applyFont="1" applyFill="1" applyBorder="1" applyAlignment="1">
      <alignment vertical="center"/>
    </xf>
    <xf numFmtId="192" fontId="12" fillId="0" borderId="44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/>
    </xf>
    <xf numFmtId="192" fontId="12" fillId="0" borderId="25" xfId="0" applyNumberFormat="1" applyFont="1" applyFill="1" applyBorder="1" applyAlignment="1">
      <alignment vertical="center"/>
    </xf>
    <xf numFmtId="193" fontId="12" fillId="0" borderId="43" xfId="0" applyNumberFormat="1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 wrapText="1"/>
    </xf>
    <xf numFmtId="189" fontId="12" fillId="0" borderId="38" xfId="0" applyNumberFormat="1" applyFont="1" applyBorder="1" applyAlignment="1">
      <alignment vertical="center"/>
    </xf>
    <xf numFmtId="193" fontId="12" fillId="0" borderId="15" xfId="0" applyNumberFormat="1" applyFont="1" applyBorder="1" applyAlignment="1">
      <alignment vertical="center"/>
    </xf>
    <xf numFmtId="192" fontId="12" fillId="0" borderId="16" xfId="0" applyNumberFormat="1" applyFont="1" applyFill="1" applyBorder="1" applyAlignment="1">
      <alignment vertical="center"/>
    </xf>
    <xf numFmtId="192" fontId="12" fillId="0" borderId="32" xfId="0" applyNumberFormat="1" applyFont="1" applyFill="1" applyBorder="1" applyAlignment="1">
      <alignment vertical="center"/>
    </xf>
    <xf numFmtId="192" fontId="12" fillId="0" borderId="27" xfId="0" applyNumberFormat="1" applyFont="1" applyFill="1" applyBorder="1" applyAlignment="1">
      <alignment vertical="center"/>
    </xf>
    <xf numFmtId="189" fontId="12" fillId="0" borderId="29" xfId="0" applyNumberFormat="1" applyFont="1" applyBorder="1" applyAlignment="1">
      <alignment vertical="center"/>
    </xf>
    <xf numFmtId="193" fontId="12" fillId="0" borderId="3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/>
    </xf>
    <xf numFmtId="0" fontId="13" fillId="0" borderId="0" xfId="0" applyFont="1" applyFill="1" applyAlignment="1">
      <alignment vertical="center"/>
    </xf>
    <xf numFmtId="0" fontId="16" fillId="0" borderId="57" xfId="0" applyNumberFormat="1" applyFont="1" applyBorder="1" applyAlignment="1">
      <alignment horizontal="center" vertical="center" wrapText="1"/>
    </xf>
    <xf numFmtId="0" fontId="16" fillId="0" borderId="58" xfId="0" applyNumberFormat="1" applyFont="1" applyBorder="1" applyAlignment="1">
      <alignment horizontal="center" vertical="center" wrapText="1"/>
    </xf>
    <xf numFmtId="192" fontId="12" fillId="0" borderId="35" xfId="0" applyNumberFormat="1" applyFont="1" applyFill="1" applyBorder="1" applyAlignment="1">
      <alignment vertical="center"/>
    </xf>
    <xf numFmtId="192" fontId="12" fillId="0" borderId="3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/>
    </xf>
    <xf numFmtId="0" fontId="16" fillId="0" borderId="42" xfId="0" applyNumberFormat="1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194" fontId="12" fillId="0" borderId="63" xfId="0" applyNumberFormat="1" applyFont="1" applyBorder="1" applyAlignment="1">
      <alignment vertical="center"/>
    </xf>
    <xf numFmtId="194" fontId="12" fillId="0" borderId="64" xfId="0" applyNumberFormat="1" applyFont="1" applyBorder="1" applyAlignment="1">
      <alignment vertical="center"/>
    </xf>
    <xf numFmtId="194" fontId="12" fillId="0" borderId="65" xfId="0" applyNumberFormat="1" applyFont="1" applyBorder="1" applyAlignment="1">
      <alignment vertical="center"/>
    </xf>
    <xf numFmtId="189" fontId="12" fillId="0" borderId="63" xfId="0" applyNumberFormat="1" applyFont="1" applyFill="1" applyBorder="1" applyAlignment="1">
      <alignment vertical="center"/>
    </xf>
    <xf numFmtId="189" fontId="12" fillId="0" borderId="66" xfId="0" applyNumberFormat="1" applyFont="1" applyFill="1" applyBorder="1" applyAlignment="1">
      <alignment vertical="center"/>
    </xf>
    <xf numFmtId="189" fontId="12" fillId="0" borderId="67" xfId="0" applyNumberFormat="1" applyFont="1" applyBorder="1" applyAlignment="1">
      <alignment vertical="center"/>
    </xf>
    <xf numFmtId="193" fontId="12" fillId="0" borderId="66" xfId="0" applyNumberFormat="1" applyFont="1" applyBorder="1" applyAlignment="1">
      <alignment vertical="center"/>
    </xf>
    <xf numFmtId="193" fontId="12" fillId="0" borderId="64" xfId="0" applyNumberFormat="1" applyFont="1" applyBorder="1" applyAlignment="1">
      <alignment vertical="center"/>
    </xf>
    <xf numFmtId="193" fontId="12" fillId="0" borderId="65" xfId="0" applyNumberFormat="1" applyFont="1" applyBorder="1" applyAlignment="1">
      <alignment vertical="center"/>
    </xf>
    <xf numFmtId="193" fontId="12" fillId="0" borderId="63" xfId="0" applyNumberFormat="1" applyFont="1" applyBorder="1" applyAlignment="1">
      <alignment vertical="center"/>
    </xf>
    <xf numFmtId="193" fontId="12" fillId="0" borderId="63" xfId="0" applyNumberFormat="1" applyFont="1" applyFill="1" applyBorder="1" applyAlignment="1">
      <alignment vertical="center"/>
    </xf>
    <xf numFmtId="193" fontId="12" fillId="0" borderId="68" xfId="0" applyNumberFormat="1" applyFont="1" applyBorder="1" applyAlignment="1">
      <alignment vertical="center"/>
    </xf>
    <xf numFmtId="0" fontId="12" fillId="0" borderId="69" xfId="0" applyFont="1" applyBorder="1" applyAlignment="1">
      <alignment horizontal="center" vertical="center"/>
    </xf>
    <xf numFmtId="194" fontId="12" fillId="0" borderId="70" xfId="0" applyNumberFormat="1" applyFont="1" applyBorder="1" applyAlignment="1">
      <alignment vertical="center"/>
    </xf>
    <xf numFmtId="194" fontId="12" fillId="0" borderId="71" xfId="0" applyNumberFormat="1" applyFont="1" applyBorder="1" applyAlignment="1">
      <alignment vertical="center"/>
    </xf>
    <xf numFmtId="194" fontId="12" fillId="0" borderId="72" xfId="0" applyNumberFormat="1" applyFont="1" applyBorder="1" applyAlignment="1">
      <alignment vertical="center"/>
    </xf>
    <xf numFmtId="189" fontId="12" fillId="0" borderId="70" xfId="0" applyNumberFormat="1" applyFont="1" applyFill="1" applyBorder="1" applyAlignment="1">
      <alignment vertical="center"/>
    </xf>
    <xf numFmtId="189" fontId="12" fillId="0" borderId="73" xfId="0" applyNumberFormat="1" applyFont="1" applyFill="1" applyBorder="1" applyAlignment="1">
      <alignment vertical="center"/>
    </xf>
    <xf numFmtId="189" fontId="12" fillId="0" borderId="74" xfId="0" applyNumberFormat="1" applyFont="1" applyBorder="1" applyAlignment="1">
      <alignment vertical="center"/>
    </xf>
    <xf numFmtId="193" fontId="12" fillId="0" borderId="73" xfId="0" applyNumberFormat="1" applyFont="1" applyBorder="1" applyAlignment="1">
      <alignment vertical="center"/>
    </xf>
    <xf numFmtId="193" fontId="12" fillId="0" borderId="71" xfId="0" applyNumberFormat="1" applyFont="1" applyBorder="1" applyAlignment="1">
      <alignment vertical="center"/>
    </xf>
    <xf numFmtId="193" fontId="12" fillId="0" borderId="72" xfId="0" applyNumberFormat="1" applyFont="1" applyBorder="1" applyAlignment="1">
      <alignment vertical="center"/>
    </xf>
    <xf numFmtId="193" fontId="12" fillId="0" borderId="70" xfId="0" applyNumberFormat="1" applyFont="1" applyBorder="1" applyAlignment="1">
      <alignment vertical="center"/>
    </xf>
    <xf numFmtId="193" fontId="12" fillId="0" borderId="70" xfId="0" applyNumberFormat="1" applyFont="1" applyFill="1" applyBorder="1" applyAlignment="1">
      <alignment vertical="center"/>
    </xf>
    <xf numFmtId="193" fontId="12" fillId="0" borderId="75" xfId="0" applyNumberFormat="1" applyFont="1" applyBorder="1" applyAlignment="1">
      <alignment vertical="center"/>
    </xf>
    <xf numFmtId="189" fontId="12" fillId="0" borderId="71" xfId="0" applyNumberFormat="1" applyFont="1" applyFill="1" applyBorder="1" applyAlignment="1">
      <alignment vertical="center"/>
    </xf>
    <xf numFmtId="189" fontId="12" fillId="0" borderId="72" xfId="0" applyNumberFormat="1" applyFont="1" applyFill="1" applyBorder="1" applyAlignment="1">
      <alignment vertical="center"/>
    </xf>
    <xf numFmtId="189" fontId="12" fillId="0" borderId="74" xfId="0" applyNumberFormat="1" applyFont="1" applyFill="1" applyBorder="1" applyAlignment="1">
      <alignment vertical="center"/>
    </xf>
    <xf numFmtId="193" fontId="12" fillId="0" borderId="73" xfId="0" applyNumberFormat="1" applyFont="1" applyFill="1" applyBorder="1" applyAlignment="1">
      <alignment vertical="center"/>
    </xf>
    <xf numFmtId="193" fontId="12" fillId="0" borderId="71" xfId="0" applyNumberFormat="1" applyFont="1" applyFill="1" applyBorder="1" applyAlignment="1">
      <alignment vertical="center"/>
    </xf>
    <xf numFmtId="193" fontId="12" fillId="0" borderId="72" xfId="0" applyNumberFormat="1" applyFont="1" applyFill="1" applyBorder="1" applyAlignment="1">
      <alignment vertical="center"/>
    </xf>
    <xf numFmtId="193" fontId="12" fillId="0" borderId="75" xfId="0" applyNumberFormat="1" applyFont="1" applyFill="1" applyBorder="1" applyAlignment="1">
      <alignment vertical="center"/>
    </xf>
    <xf numFmtId="0" fontId="12" fillId="0" borderId="76" xfId="0" applyFont="1" applyBorder="1" applyAlignment="1">
      <alignment horizontal="center" vertical="center"/>
    </xf>
    <xf numFmtId="189" fontId="12" fillId="0" borderId="22" xfId="0" applyNumberFormat="1" applyFont="1" applyFill="1" applyBorder="1" applyAlignment="1">
      <alignment vertical="center"/>
    </xf>
    <xf numFmtId="189" fontId="12" fillId="0" borderId="58" xfId="0" applyNumberFormat="1" applyFont="1" applyFill="1" applyBorder="1" applyAlignment="1">
      <alignment vertical="center"/>
    </xf>
    <xf numFmtId="189" fontId="12" fillId="0" borderId="77" xfId="0" applyNumberFormat="1" applyFont="1" applyFill="1" applyBorder="1" applyAlignment="1">
      <alignment vertical="center"/>
    </xf>
    <xf numFmtId="189" fontId="12" fillId="0" borderId="78" xfId="0" applyNumberFormat="1" applyFont="1" applyFill="1" applyBorder="1" applyAlignment="1">
      <alignment vertical="center"/>
    </xf>
    <xf numFmtId="189" fontId="12" fillId="0" borderId="41" xfId="0" applyNumberFormat="1" applyFont="1" applyFill="1" applyBorder="1" applyAlignment="1">
      <alignment vertical="center"/>
    </xf>
    <xf numFmtId="193" fontId="12" fillId="0" borderId="78" xfId="0" applyNumberFormat="1" applyFont="1" applyFill="1" applyBorder="1" applyAlignment="1">
      <alignment vertical="center"/>
    </xf>
    <xf numFmtId="193" fontId="12" fillId="0" borderId="58" xfId="0" applyNumberFormat="1" applyFont="1" applyFill="1" applyBorder="1" applyAlignment="1">
      <alignment vertical="center"/>
    </xf>
    <xf numFmtId="193" fontId="12" fillId="0" borderId="77" xfId="0" applyNumberFormat="1" applyFont="1" applyFill="1" applyBorder="1" applyAlignment="1">
      <alignment vertical="center"/>
    </xf>
    <xf numFmtId="193" fontId="12" fillId="0" borderId="22" xfId="0" applyNumberFormat="1" applyFont="1" applyFill="1" applyBorder="1" applyAlignment="1">
      <alignment vertical="center"/>
    </xf>
    <xf numFmtId="193" fontId="12" fillId="0" borderId="79" xfId="0" applyNumberFormat="1" applyFont="1" applyFill="1" applyBorder="1" applyAlignment="1">
      <alignment vertical="center"/>
    </xf>
    <xf numFmtId="0" fontId="15" fillId="0" borderId="80" xfId="0" applyFont="1" applyBorder="1" applyAlignment="1">
      <alignment horizontal="center" vertical="center"/>
    </xf>
    <xf numFmtId="189" fontId="12" fillId="0" borderId="56" xfId="0" applyNumberFormat="1" applyFont="1" applyFill="1" applyBorder="1" applyAlignment="1">
      <alignment vertical="center"/>
    </xf>
    <xf numFmtId="193" fontId="12" fillId="0" borderId="56" xfId="0" applyNumberFormat="1" applyFont="1" applyBorder="1" applyAlignment="1">
      <alignment vertical="center"/>
    </xf>
    <xf numFmtId="193" fontId="12" fillId="0" borderId="44" xfId="0" applyNumberFormat="1" applyFont="1" applyBorder="1" applyAlignment="1">
      <alignment vertical="center"/>
    </xf>
    <xf numFmtId="193" fontId="12" fillId="0" borderId="45" xfId="0" applyNumberFormat="1" applyFont="1" applyBorder="1" applyAlignment="1">
      <alignment vertical="center"/>
    </xf>
    <xf numFmtId="193" fontId="12" fillId="0" borderId="43" xfId="0" applyNumberFormat="1" applyFont="1" applyFill="1" applyBorder="1" applyAlignment="1">
      <alignment vertical="center"/>
    </xf>
    <xf numFmtId="193" fontId="12" fillId="0" borderId="47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89" fontId="12" fillId="0" borderId="0" xfId="0" applyNumberFormat="1" applyFont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93" fontId="12" fillId="0" borderId="0" xfId="0" applyNumberFormat="1" applyFont="1" applyBorder="1" applyAlignment="1">
      <alignment vertical="center"/>
    </xf>
    <xf numFmtId="193" fontId="12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189" fontId="12" fillId="0" borderId="64" xfId="0" applyNumberFormat="1" applyFont="1" applyBorder="1" applyAlignment="1">
      <alignment vertical="center"/>
    </xf>
    <xf numFmtId="192" fontId="12" fillId="0" borderId="63" xfId="0" applyNumberFormat="1" applyFont="1" applyBorder="1" applyAlignment="1">
      <alignment vertical="center"/>
    </xf>
    <xf numFmtId="192" fontId="12" fillId="0" borderId="64" xfId="0" applyNumberFormat="1" applyFont="1" applyBorder="1" applyAlignment="1">
      <alignment vertical="center"/>
    </xf>
    <xf numFmtId="192" fontId="12" fillId="0" borderId="65" xfId="0" applyNumberFormat="1" applyFont="1" applyBorder="1" applyAlignment="1">
      <alignment vertical="center"/>
    </xf>
    <xf numFmtId="189" fontId="12" fillId="0" borderId="71" xfId="0" applyNumberFormat="1" applyFont="1" applyBorder="1" applyAlignment="1">
      <alignment vertical="center"/>
    </xf>
    <xf numFmtId="192" fontId="12" fillId="0" borderId="70" xfId="0" applyNumberFormat="1" applyFont="1" applyBorder="1" applyAlignment="1">
      <alignment vertical="center"/>
    </xf>
    <xf numFmtId="192" fontId="12" fillId="0" borderId="71" xfId="0" applyNumberFormat="1" applyFont="1" applyBorder="1" applyAlignment="1">
      <alignment vertical="center"/>
    </xf>
    <xf numFmtId="192" fontId="12" fillId="0" borderId="72" xfId="0" applyNumberFormat="1" applyFont="1" applyBorder="1" applyAlignment="1">
      <alignment vertical="center"/>
    </xf>
    <xf numFmtId="192" fontId="12" fillId="0" borderId="70" xfId="0" applyNumberFormat="1" applyFont="1" applyFill="1" applyBorder="1" applyAlignment="1">
      <alignment vertical="center"/>
    </xf>
    <xf numFmtId="192" fontId="12" fillId="0" borderId="71" xfId="0" applyNumberFormat="1" applyFont="1" applyFill="1" applyBorder="1" applyAlignment="1">
      <alignment vertical="center"/>
    </xf>
    <xf numFmtId="192" fontId="12" fillId="0" borderId="72" xfId="0" applyNumberFormat="1" applyFont="1" applyFill="1" applyBorder="1" applyAlignment="1">
      <alignment vertical="center"/>
    </xf>
    <xf numFmtId="192" fontId="12" fillId="0" borderId="22" xfId="0" applyNumberFormat="1" applyFont="1" applyFill="1" applyBorder="1" applyAlignment="1">
      <alignment vertical="center"/>
    </xf>
    <xf numFmtId="192" fontId="12" fillId="0" borderId="58" xfId="0" applyNumberFormat="1" applyFont="1" applyFill="1" applyBorder="1" applyAlignment="1">
      <alignment vertical="center"/>
    </xf>
    <xf numFmtId="192" fontId="12" fillId="0" borderId="77" xfId="0" applyNumberFormat="1" applyFont="1" applyFill="1" applyBorder="1" applyAlignment="1">
      <alignment vertical="center"/>
    </xf>
    <xf numFmtId="189" fontId="17" fillId="0" borderId="40" xfId="0" applyNumberFormat="1" applyFont="1" applyBorder="1" applyAlignment="1">
      <alignment vertical="top" textRotation="255"/>
    </xf>
    <xf numFmtId="189" fontId="17" fillId="0" borderId="18" xfId="0" applyNumberFormat="1" applyFont="1" applyBorder="1" applyAlignment="1">
      <alignment vertical="top" textRotation="255"/>
    </xf>
    <xf numFmtId="189" fontId="12" fillId="0" borderId="65" xfId="0" applyNumberFormat="1" applyFont="1" applyBorder="1" applyAlignment="1">
      <alignment vertical="center"/>
    </xf>
    <xf numFmtId="193" fontId="12" fillId="0" borderId="81" xfId="0" applyNumberFormat="1" applyFont="1" applyBorder="1" applyAlignment="1">
      <alignment vertical="center"/>
    </xf>
    <xf numFmtId="193" fontId="12" fillId="0" borderId="82" xfId="0" applyNumberFormat="1" applyFont="1" applyFill="1" applyBorder="1" applyAlignment="1">
      <alignment vertical="center"/>
    </xf>
    <xf numFmtId="193" fontId="12" fillId="0" borderId="64" xfId="0" applyNumberFormat="1" applyFont="1" applyFill="1" applyBorder="1" applyAlignment="1">
      <alignment vertical="center"/>
    </xf>
    <xf numFmtId="189" fontId="12" fillId="0" borderId="72" xfId="0" applyNumberFormat="1" applyFont="1" applyBorder="1" applyAlignment="1">
      <alignment vertical="center"/>
    </xf>
    <xf numFmtId="193" fontId="12" fillId="0" borderId="83" xfId="0" applyNumberFormat="1" applyFont="1" applyBorder="1" applyAlignment="1">
      <alignment vertical="center"/>
    </xf>
    <xf numFmtId="193" fontId="12" fillId="0" borderId="84" xfId="0" applyNumberFormat="1" applyFont="1" applyFill="1" applyBorder="1" applyAlignment="1">
      <alignment vertical="center"/>
    </xf>
    <xf numFmtId="193" fontId="12" fillId="0" borderId="83" xfId="0" applyNumberFormat="1" applyFont="1" applyFill="1" applyBorder="1" applyAlignment="1">
      <alignment vertical="center"/>
    </xf>
    <xf numFmtId="193" fontId="12" fillId="0" borderId="57" xfId="0" applyNumberFormat="1" applyFont="1" applyFill="1" applyBorder="1" applyAlignment="1">
      <alignment vertical="center"/>
    </xf>
    <xf numFmtId="193" fontId="12" fillId="0" borderId="85" xfId="0" applyNumberFormat="1" applyFont="1" applyFill="1" applyBorder="1" applyAlignment="1">
      <alignment vertical="center"/>
    </xf>
    <xf numFmtId="189" fontId="12" fillId="0" borderId="56" xfId="0" applyNumberFormat="1" applyFont="1" applyBorder="1" applyAlignment="1">
      <alignment vertical="center"/>
    </xf>
    <xf numFmtId="193" fontId="12" fillId="0" borderId="51" xfId="0" applyNumberFormat="1" applyFont="1" applyBorder="1" applyAlignment="1">
      <alignment vertical="center"/>
    </xf>
    <xf numFmtId="194" fontId="12" fillId="0" borderId="58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194" fontId="12" fillId="33" borderId="63" xfId="0" applyNumberFormat="1" applyFont="1" applyFill="1" applyBorder="1" applyAlignment="1">
      <alignment vertical="center"/>
    </xf>
    <xf numFmtId="194" fontId="12" fillId="33" borderId="64" xfId="0" applyNumberFormat="1" applyFont="1" applyFill="1" applyBorder="1" applyAlignment="1">
      <alignment vertical="center"/>
    </xf>
    <xf numFmtId="194" fontId="12" fillId="33" borderId="65" xfId="0" applyNumberFormat="1" applyFont="1" applyFill="1" applyBorder="1" applyAlignment="1">
      <alignment vertical="center"/>
    </xf>
    <xf numFmtId="189" fontId="12" fillId="33" borderId="63" xfId="0" applyNumberFormat="1" applyFont="1" applyFill="1" applyBorder="1" applyAlignment="1">
      <alignment vertical="center"/>
    </xf>
    <xf numFmtId="189" fontId="12" fillId="33" borderId="66" xfId="0" applyNumberFormat="1" applyFont="1" applyFill="1" applyBorder="1" applyAlignment="1">
      <alignment vertical="center"/>
    </xf>
    <xf numFmtId="189" fontId="12" fillId="33" borderId="67" xfId="0" applyNumberFormat="1" applyFont="1" applyFill="1" applyBorder="1" applyAlignment="1">
      <alignment vertical="center"/>
    </xf>
    <xf numFmtId="193" fontId="12" fillId="33" borderId="63" xfId="0" applyNumberFormat="1" applyFont="1" applyFill="1" applyBorder="1" applyAlignment="1">
      <alignment vertical="center"/>
    </xf>
    <xf numFmtId="193" fontId="12" fillId="33" borderId="64" xfId="0" applyNumberFormat="1" applyFont="1" applyFill="1" applyBorder="1" applyAlignment="1">
      <alignment vertical="center"/>
    </xf>
    <xf numFmtId="193" fontId="12" fillId="33" borderId="65" xfId="0" applyNumberFormat="1" applyFont="1" applyFill="1" applyBorder="1" applyAlignment="1">
      <alignment vertical="center"/>
    </xf>
    <xf numFmtId="192" fontId="12" fillId="33" borderId="63" xfId="0" applyNumberFormat="1" applyFont="1" applyFill="1" applyBorder="1" applyAlignment="1">
      <alignment vertical="center"/>
    </xf>
    <xf numFmtId="192" fontId="12" fillId="33" borderId="64" xfId="0" applyNumberFormat="1" applyFont="1" applyFill="1" applyBorder="1" applyAlignment="1">
      <alignment vertical="center"/>
    </xf>
    <xf numFmtId="192" fontId="12" fillId="33" borderId="65" xfId="0" applyNumberFormat="1" applyFont="1" applyFill="1" applyBorder="1" applyAlignment="1">
      <alignment vertical="center"/>
    </xf>
    <xf numFmtId="49" fontId="12" fillId="33" borderId="63" xfId="0" applyNumberFormat="1" applyFont="1" applyFill="1" applyBorder="1" applyAlignment="1">
      <alignment horizontal="right" vertical="center"/>
    </xf>
    <xf numFmtId="193" fontId="12" fillId="33" borderId="68" xfId="0" applyNumberFormat="1" applyFont="1" applyFill="1" applyBorder="1" applyAlignment="1">
      <alignment vertical="center"/>
    </xf>
    <xf numFmtId="194" fontId="12" fillId="33" borderId="71" xfId="0" applyNumberFormat="1" applyFont="1" applyFill="1" applyBorder="1" applyAlignment="1">
      <alignment vertical="center"/>
    </xf>
    <xf numFmtId="194" fontId="12" fillId="33" borderId="72" xfId="0" applyNumberFormat="1" applyFont="1" applyFill="1" applyBorder="1" applyAlignment="1">
      <alignment vertical="center"/>
    </xf>
    <xf numFmtId="189" fontId="12" fillId="33" borderId="73" xfId="0" applyNumberFormat="1" applyFont="1" applyFill="1" applyBorder="1" applyAlignment="1">
      <alignment vertical="center"/>
    </xf>
    <xf numFmtId="189" fontId="12" fillId="33" borderId="74" xfId="0" applyNumberFormat="1" applyFont="1" applyFill="1" applyBorder="1" applyAlignment="1">
      <alignment vertical="center"/>
    </xf>
    <xf numFmtId="192" fontId="12" fillId="33" borderId="71" xfId="0" applyNumberFormat="1" applyFont="1" applyFill="1" applyBorder="1" applyAlignment="1">
      <alignment vertical="center"/>
    </xf>
    <xf numFmtId="192" fontId="12" fillId="33" borderId="72" xfId="0" applyNumberFormat="1" applyFont="1" applyFill="1" applyBorder="1" applyAlignment="1">
      <alignment vertical="center"/>
    </xf>
    <xf numFmtId="49" fontId="12" fillId="0" borderId="70" xfId="0" applyNumberFormat="1" applyFont="1" applyFill="1" applyBorder="1" applyAlignment="1">
      <alignment horizontal="right" vertical="center"/>
    </xf>
    <xf numFmtId="193" fontId="12" fillId="33" borderId="71" xfId="0" applyNumberFormat="1" applyFont="1" applyFill="1" applyBorder="1" applyAlignment="1">
      <alignment vertical="center"/>
    </xf>
    <xf numFmtId="193" fontId="12" fillId="33" borderId="75" xfId="0" applyNumberFormat="1" applyFont="1" applyFill="1" applyBorder="1" applyAlignment="1">
      <alignment vertical="center"/>
    </xf>
    <xf numFmtId="189" fontId="12" fillId="33" borderId="71" xfId="0" applyNumberFormat="1" applyFont="1" applyFill="1" applyBorder="1" applyAlignment="1">
      <alignment vertical="center"/>
    </xf>
    <xf numFmtId="189" fontId="12" fillId="33" borderId="72" xfId="0" applyNumberFormat="1" applyFont="1" applyFill="1" applyBorder="1" applyAlignment="1">
      <alignment vertical="center"/>
    </xf>
    <xf numFmtId="189" fontId="12" fillId="33" borderId="58" xfId="0" applyNumberFormat="1" applyFont="1" applyFill="1" applyBorder="1" applyAlignment="1">
      <alignment vertical="center"/>
    </xf>
    <xf numFmtId="189" fontId="12" fillId="33" borderId="77" xfId="0" applyNumberFormat="1" applyFont="1" applyFill="1" applyBorder="1" applyAlignment="1">
      <alignment vertical="center"/>
    </xf>
    <xf numFmtId="189" fontId="12" fillId="33" borderId="78" xfId="0" applyNumberFormat="1" applyFont="1" applyFill="1" applyBorder="1" applyAlignment="1">
      <alignment vertical="center"/>
    </xf>
    <xf numFmtId="189" fontId="12" fillId="33" borderId="41" xfId="0" applyNumberFormat="1" applyFont="1" applyFill="1" applyBorder="1" applyAlignment="1">
      <alignment vertical="center"/>
    </xf>
    <xf numFmtId="192" fontId="12" fillId="33" borderId="58" xfId="0" applyNumberFormat="1" applyFont="1" applyFill="1" applyBorder="1" applyAlignment="1">
      <alignment vertical="center"/>
    </xf>
    <xf numFmtId="192" fontId="12" fillId="33" borderId="77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horizontal="right" vertical="center"/>
    </xf>
    <xf numFmtId="193" fontId="12" fillId="33" borderId="58" xfId="0" applyNumberFormat="1" applyFont="1" applyFill="1" applyBorder="1" applyAlignment="1">
      <alignment vertical="center"/>
    </xf>
    <xf numFmtId="193" fontId="12" fillId="33" borderId="79" xfId="0" applyNumberFormat="1" applyFont="1" applyFill="1" applyBorder="1" applyAlignment="1">
      <alignment vertical="center"/>
    </xf>
    <xf numFmtId="189" fontId="12" fillId="33" borderId="44" xfId="0" applyNumberFormat="1" applyFont="1" applyFill="1" applyBorder="1" applyAlignment="1">
      <alignment vertical="center"/>
    </xf>
    <xf numFmtId="189" fontId="12" fillId="33" borderId="45" xfId="0" applyNumberFormat="1" applyFont="1" applyFill="1" applyBorder="1" applyAlignment="1">
      <alignment vertical="center"/>
    </xf>
    <xf numFmtId="189" fontId="12" fillId="33" borderId="56" xfId="0" applyNumberFormat="1" applyFont="1" applyFill="1" applyBorder="1" applyAlignment="1">
      <alignment vertical="center"/>
    </xf>
    <xf numFmtId="189" fontId="12" fillId="33" borderId="46" xfId="0" applyNumberFormat="1" applyFont="1" applyFill="1" applyBorder="1" applyAlignment="1">
      <alignment vertical="center"/>
    </xf>
    <xf numFmtId="192" fontId="12" fillId="33" borderId="44" xfId="0" applyNumberFormat="1" applyFont="1" applyFill="1" applyBorder="1" applyAlignment="1">
      <alignment vertical="center"/>
    </xf>
    <xf numFmtId="192" fontId="12" fillId="33" borderId="45" xfId="0" applyNumberFormat="1" applyFont="1" applyFill="1" applyBorder="1" applyAlignment="1">
      <alignment vertical="center"/>
    </xf>
    <xf numFmtId="49" fontId="12" fillId="0" borderId="43" xfId="0" applyNumberFormat="1" applyFont="1" applyFill="1" applyBorder="1" applyAlignment="1">
      <alignment horizontal="right" vertical="center"/>
    </xf>
    <xf numFmtId="192" fontId="12" fillId="33" borderId="47" xfId="0" applyNumberFormat="1" applyFont="1" applyFill="1" applyBorder="1" applyAlignment="1">
      <alignment vertical="center"/>
    </xf>
    <xf numFmtId="189" fontId="12" fillId="0" borderId="66" xfId="0" applyNumberFormat="1" applyFont="1" applyBorder="1" applyAlignment="1">
      <alignment vertical="center"/>
    </xf>
    <xf numFmtId="189" fontId="12" fillId="0" borderId="73" xfId="0" applyNumberFormat="1" applyFont="1" applyBorder="1" applyAlignment="1">
      <alignment vertical="center"/>
    </xf>
    <xf numFmtId="189" fontId="17" fillId="0" borderId="86" xfId="0" applyNumberFormat="1" applyFont="1" applyBorder="1" applyAlignment="1">
      <alignment horizontal="center" vertical="center"/>
    </xf>
    <xf numFmtId="189" fontId="16" fillId="0" borderId="87" xfId="0" applyNumberFormat="1" applyFont="1" applyBorder="1" applyAlignment="1">
      <alignment horizontal="center" vertical="center"/>
    </xf>
    <xf numFmtId="189" fontId="16" fillId="0" borderId="88" xfId="0" applyNumberFormat="1" applyFont="1" applyBorder="1" applyAlignment="1">
      <alignment horizontal="center" vertical="center"/>
    </xf>
    <xf numFmtId="189" fontId="17" fillId="0" borderId="89" xfId="0" applyNumberFormat="1" applyFont="1" applyBorder="1" applyAlignment="1">
      <alignment horizontal="center" vertical="center"/>
    </xf>
    <xf numFmtId="189" fontId="16" fillId="0" borderId="90" xfId="0" applyNumberFormat="1" applyFont="1" applyBorder="1" applyAlignment="1">
      <alignment horizontal="center" vertical="center"/>
    </xf>
    <xf numFmtId="189" fontId="16" fillId="0" borderId="82" xfId="0" applyNumberFormat="1" applyFont="1" applyBorder="1" applyAlignment="1">
      <alignment horizontal="center" vertical="center"/>
    </xf>
    <xf numFmtId="189" fontId="16" fillId="0" borderId="91" xfId="0" applyNumberFormat="1" applyFont="1" applyBorder="1" applyAlignment="1">
      <alignment horizontal="center" vertical="center"/>
    </xf>
    <xf numFmtId="0" fontId="17" fillId="0" borderId="82" xfId="0" applyNumberFormat="1" applyFont="1" applyBorder="1" applyAlignment="1">
      <alignment horizontal="center" vertical="center"/>
    </xf>
    <xf numFmtId="0" fontId="16" fillId="0" borderId="91" xfId="0" applyNumberFormat="1" applyFont="1" applyBorder="1" applyAlignment="1">
      <alignment horizontal="center" vertical="center"/>
    </xf>
    <xf numFmtId="189" fontId="17" fillId="0" borderId="63" xfId="0" applyNumberFormat="1" applyFont="1" applyFill="1" applyBorder="1" applyAlignment="1">
      <alignment horizontal="center" vertical="center"/>
    </xf>
    <xf numFmtId="189" fontId="16" fillId="0" borderId="64" xfId="0" applyNumberFormat="1" applyFont="1" applyFill="1" applyBorder="1" applyAlignment="1">
      <alignment horizontal="center" vertical="center"/>
    </xf>
    <xf numFmtId="189" fontId="16" fillId="0" borderId="68" xfId="0" applyNumberFormat="1" applyFont="1" applyFill="1" applyBorder="1" applyAlignment="1">
      <alignment horizontal="center" vertical="center"/>
    </xf>
    <xf numFmtId="0" fontId="17" fillId="0" borderId="82" xfId="0" applyNumberFormat="1" applyFont="1" applyFill="1" applyBorder="1" applyAlignment="1">
      <alignment horizontal="center" vertical="center"/>
    </xf>
    <xf numFmtId="0" fontId="16" fillId="0" borderId="91" xfId="0" applyNumberFormat="1" applyFont="1" applyFill="1" applyBorder="1" applyAlignment="1">
      <alignment horizontal="center" vertical="center"/>
    </xf>
    <xf numFmtId="0" fontId="16" fillId="0" borderId="92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189" fontId="17" fillId="0" borderId="55" xfId="0" applyNumberFormat="1" applyFont="1" applyBorder="1" applyAlignment="1">
      <alignment horizontal="center" vertical="center"/>
    </xf>
    <xf numFmtId="189" fontId="16" fillId="0" borderId="93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 wrapText="1"/>
    </xf>
    <xf numFmtId="189" fontId="16" fillId="0" borderId="55" xfId="0" applyNumberFormat="1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189" fontId="17" fillId="0" borderId="82" xfId="0" applyNumberFormat="1" applyFont="1" applyFill="1" applyBorder="1" applyAlignment="1">
      <alignment horizontal="center" vertical="center"/>
    </xf>
    <xf numFmtId="189" fontId="17" fillId="0" borderId="91" xfId="0" applyNumberFormat="1" applyFont="1" applyFill="1" applyBorder="1" applyAlignment="1">
      <alignment horizontal="center" vertical="center"/>
    </xf>
    <xf numFmtId="189" fontId="17" fillId="0" borderId="95" xfId="0" applyNumberFormat="1" applyFont="1" applyFill="1" applyBorder="1" applyAlignment="1">
      <alignment horizontal="center" vertical="center"/>
    </xf>
    <xf numFmtId="189" fontId="17" fillId="0" borderId="82" xfId="0" applyNumberFormat="1" applyFont="1" applyBorder="1" applyAlignment="1">
      <alignment horizontal="center" vertical="center"/>
    </xf>
    <xf numFmtId="189" fontId="17" fillId="0" borderId="91" xfId="0" applyNumberFormat="1" applyFont="1" applyBorder="1" applyAlignment="1">
      <alignment horizontal="center" vertical="center"/>
    </xf>
    <xf numFmtId="189" fontId="17" fillId="0" borderId="95" xfId="0" applyNumberFormat="1" applyFont="1" applyBorder="1" applyAlignment="1">
      <alignment horizontal="center" vertical="center"/>
    </xf>
    <xf numFmtId="0" fontId="17" fillId="0" borderId="91" xfId="0" applyNumberFormat="1" applyFont="1" applyFill="1" applyBorder="1" applyAlignment="1">
      <alignment horizontal="center" vertical="center"/>
    </xf>
    <xf numFmtId="0" fontId="17" fillId="0" borderId="92" xfId="0" applyNumberFormat="1" applyFont="1" applyFill="1" applyBorder="1" applyAlignment="1">
      <alignment horizontal="center" vertical="center"/>
    </xf>
    <xf numFmtId="189" fontId="17" fillId="0" borderId="87" xfId="0" applyNumberFormat="1" applyFont="1" applyBorder="1" applyAlignment="1">
      <alignment horizontal="center" vertical="center"/>
    </xf>
    <xf numFmtId="189" fontId="17" fillId="0" borderId="88" xfId="0" applyNumberFormat="1" applyFont="1" applyBorder="1" applyAlignment="1">
      <alignment horizontal="center" vertical="center"/>
    </xf>
    <xf numFmtId="189" fontId="17" fillId="0" borderId="90" xfId="0" applyNumberFormat="1" applyFont="1" applyBorder="1" applyAlignment="1">
      <alignment horizontal="center" vertical="center"/>
    </xf>
    <xf numFmtId="189" fontId="16" fillId="0" borderId="95" xfId="0" applyNumberFormat="1" applyFont="1" applyBorder="1" applyAlignment="1">
      <alignment horizontal="center" vertical="center"/>
    </xf>
    <xf numFmtId="0" fontId="17" fillId="0" borderId="91" xfId="0" applyNumberFormat="1" applyFont="1" applyBorder="1" applyAlignment="1">
      <alignment horizontal="center" vertical="center"/>
    </xf>
    <xf numFmtId="0" fontId="17" fillId="0" borderId="95" xfId="0" applyNumberFormat="1" applyFont="1" applyBorder="1" applyAlignment="1">
      <alignment horizontal="center" vertical="center"/>
    </xf>
    <xf numFmtId="189" fontId="16" fillId="0" borderId="96" xfId="0" applyNumberFormat="1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7" fillId="0" borderId="97" xfId="0" applyNumberFormat="1" applyFont="1" applyFill="1" applyBorder="1" applyAlignment="1">
      <alignment horizontal="center" vertical="center"/>
    </xf>
    <xf numFmtId="0" fontId="16" fillId="0" borderId="98" xfId="0" applyNumberFormat="1" applyFont="1" applyFill="1" applyBorder="1" applyAlignment="1">
      <alignment horizontal="center" vertical="center"/>
    </xf>
    <xf numFmtId="189" fontId="16" fillId="0" borderId="98" xfId="0" applyNumberFormat="1" applyFont="1" applyBorder="1" applyAlignment="1">
      <alignment horizontal="center" vertical="center"/>
    </xf>
    <xf numFmtId="189" fontId="16" fillId="0" borderId="9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F65"/>
  <sheetViews>
    <sheetView showGridLines="0" showZeros="0" tabSelected="1" zoomScale="75" zoomScaleNormal="75" zoomScalePageLayoutView="0" workbookViewId="0" topLeftCell="A1">
      <pane xSplit="2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9" t="s">
        <v>101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3"/>
      <c r="Q1" s="21"/>
      <c r="R1" s="21"/>
      <c r="S1" s="21"/>
      <c r="T1" s="21"/>
      <c r="U1" s="21"/>
      <c r="V1" s="21"/>
      <c r="W1" s="21"/>
      <c r="X1" s="21"/>
      <c r="Y1" s="21"/>
      <c r="Z1" s="22"/>
      <c r="AA1" s="22"/>
      <c r="AB1" s="24"/>
    </row>
    <row r="2" spans="1:28" s="6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6" customFormat="1" ht="18" customHeight="1">
      <c r="A3" s="27"/>
      <c r="B3" s="28"/>
      <c r="C3" s="466" t="s">
        <v>102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102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7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 t="s">
        <v>103</v>
      </c>
      <c r="K4" s="35" t="s">
        <v>95</v>
      </c>
      <c r="L4" s="36" t="s">
        <v>94</v>
      </c>
      <c r="M4" s="34" t="s">
        <v>104</v>
      </c>
      <c r="N4" s="37" t="s">
        <v>95</v>
      </c>
      <c r="O4" s="38" t="s">
        <v>94</v>
      </c>
      <c r="P4" s="31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9" t="s">
        <v>104</v>
      </c>
      <c r="X4" s="35" t="s">
        <v>95</v>
      </c>
      <c r="Y4" s="36" t="s">
        <v>94</v>
      </c>
      <c r="Z4" s="34" t="s">
        <v>104</v>
      </c>
      <c r="AA4" s="37" t="s">
        <v>95</v>
      </c>
      <c r="AB4" s="40" t="s">
        <v>94</v>
      </c>
    </row>
    <row r="5" spans="1:32" s="10" customFormat="1" ht="13.5" customHeight="1">
      <c r="A5" s="476">
        <v>9</v>
      </c>
      <c r="B5" s="16" t="s">
        <v>35</v>
      </c>
      <c r="C5" s="41">
        <v>1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3">
        <v>0</v>
      </c>
      <c r="J5" s="44">
        <f>SUM(C5:I5)</f>
        <v>1</v>
      </c>
      <c r="K5" s="42">
        <v>53</v>
      </c>
      <c r="L5" s="43"/>
      <c r="M5" s="45">
        <v>202</v>
      </c>
      <c r="N5" s="46">
        <v>12567</v>
      </c>
      <c r="O5" s="47">
        <v>34</v>
      </c>
      <c r="P5" s="48">
        <f>C5/5</f>
        <v>0.2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50">
        <v>0</v>
      </c>
      <c r="W5" s="51">
        <f>J5/61</f>
        <v>0.01639344262295082</v>
      </c>
      <c r="X5" s="49">
        <v>0.8688524590163934</v>
      </c>
      <c r="Y5" s="50"/>
      <c r="Z5" s="52">
        <v>0.04</v>
      </c>
      <c r="AA5" s="53">
        <v>2.62</v>
      </c>
      <c r="AB5" s="54">
        <v>0.01</v>
      </c>
      <c r="AC5" s="8"/>
      <c r="AF5" s="8"/>
    </row>
    <row r="6" spans="1:32" s="10" customFormat="1" ht="13.5" customHeight="1">
      <c r="A6" s="477"/>
      <c r="B6" s="16" t="s">
        <v>36</v>
      </c>
      <c r="C6" s="41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3">
        <v>0</v>
      </c>
      <c r="J6" s="44">
        <f>SUM(C6:I6)</f>
        <v>0</v>
      </c>
      <c r="K6" s="42">
        <v>34</v>
      </c>
      <c r="L6" s="43">
        <v>2</v>
      </c>
      <c r="M6" s="45">
        <v>249</v>
      </c>
      <c r="N6" s="46">
        <v>15484</v>
      </c>
      <c r="O6" s="47">
        <v>45</v>
      </c>
      <c r="P6" s="48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50">
        <v>0</v>
      </c>
      <c r="W6" s="51"/>
      <c r="X6" s="50">
        <v>0.5573770491803278</v>
      </c>
      <c r="Y6" s="50">
        <v>0.03278688524590164</v>
      </c>
      <c r="Z6" s="52">
        <v>0.05</v>
      </c>
      <c r="AA6" s="53">
        <v>3.22</v>
      </c>
      <c r="AB6" s="54">
        <v>0.01</v>
      </c>
      <c r="AC6" s="8"/>
      <c r="AF6" s="8"/>
    </row>
    <row r="7" spans="1:32" s="10" customFormat="1" ht="13.5" customHeight="1">
      <c r="A7" s="477"/>
      <c r="B7" s="16" t="s">
        <v>37</v>
      </c>
      <c r="C7" s="41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3">
        <v>0</v>
      </c>
      <c r="J7" s="44">
        <f>SUM(C7:I7)</f>
        <v>0</v>
      </c>
      <c r="K7" s="42">
        <v>44</v>
      </c>
      <c r="L7" s="43"/>
      <c r="M7" s="45">
        <v>202</v>
      </c>
      <c r="N7" s="46">
        <v>23762</v>
      </c>
      <c r="O7" s="47">
        <v>47</v>
      </c>
      <c r="P7" s="48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50">
        <v>0</v>
      </c>
      <c r="W7" s="51"/>
      <c r="X7" s="49">
        <v>0.7213114754098361</v>
      </c>
      <c r="Y7" s="50"/>
      <c r="Z7" s="52">
        <v>0.04</v>
      </c>
      <c r="AA7" s="53">
        <v>5.01</v>
      </c>
      <c r="AB7" s="54">
        <v>0.01</v>
      </c>
      <c r="AC7" s="8"/>
      <c r="AF7" s="8"/>
    </row>
    <row r="8" spans="1:29" s="10" customFormat="1" ht="13.5" customHeight="1">
      <c r="A8" s="478"/>
      <c r="B8" s="55" t="s">
        <v>38</v>
      </c>
      <c r="C8" s="56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8">
        <v>0</v>
      </c>
      <c r="J8" s="59">
        <f>SUM(C8:I8)</f>
        <v>0</v>
      </c>
      <c r="K8" s="57">
        <v>21</v>
      </c>
      <c r="L8" s="58"/>
      <c r="M8" s="60">
        <v>283</v>
      </c>
      <c r="N8" s="61">
        <v>20705</v>
      </c>
      <c r="O8" s="62">
        <v>64</v>
      </c>
      <c r="P8" s="63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5">
        <v>0</v>
      </c>
      <c r="W8" s="66"/>
      <c r="X8" s="64">
        <v>0.3442622950819672</v>
      </c>
      <c r="Y8" s="65"/>
      <c r="Z8" s="67">
        <v>0.06</v>
      </c>
      <c r="AA8" s="68">
        <v>4.31</v>
      </c>
      <c r="AB8" s="69">
        <v>0.01</v>
      </c>
      <c r="AC8" s="8"/>
    </row>
    <row r="9" spans="1:28" s="8" customFormat="1" ht="13.5" customHeight="1">
      <c r="A9" s="484">
        <v>10</v>
      </c>
      <c r="B9" s="70">
        <v>40</v>
      </c>
      <c r="C9" s="44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2">
        <v>0</v>
      </c>
      <c r="J9" s="44">
        <f>SUM(C9:I9)</f>
        <v>0</v>
      </c>
      <c r="K9" s="71">
        <v>76</v>
      </c>
      <c r="L9" s="72">
        <v>0</v>
      </c>
      <c r="M9" s="45">
        <v>538</v>
      </c>
      <c r="N9" s="46">
        <v>31005</v>
      </c>
      <c r="O9" s="47">
        <v>59</v>
      </c>
      <c r="P9" s="48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50">
        <v>0</v>
      </c>
      <c r="W9" s="51">
        <f aca="true" t="shared" si="0" ref="W9:W20">J9/61</f>
        <v>0</v>
      </c>
      <c r="X9" s="49">
        <v>1.2459016393442623</v>
      </c>
      <c r="Y9" s="50">
        <v>0</v>
      </c>
      <c r="Z9" s="52">
        <v>0.11</v>
      </c>
      <c r="AA9" s="53">
        <v>6.43524284</v>
      </c>
      <c r="AB9" s="54">
        <v>0.012593383</v>
      </c>
    </row>
    <row r="10" spans="1:28" s="8" customFormat="1" ht="13.5" customHeight="1">
      <c r="A10" s="485"/>
      <c r="B10" s="70">
        <v>41</v>
      </c>
      <c r="C10" s="44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2">
        <v>0</v>
      </c>
      <c r="J10" s="44">
        <f aca="true" t="shared" si="1" ref="J10:J40">SUM(C10:I10)</f>
        <v>0</v>
      </c>
      <c r="K10" s="71">
        <v>124</v>
      </c>
      <c r="L10" s="72">
        <v>1</v>
      </c>
      <c r="M10" s="45">
        <v>445</v>
      </c>
      <c r="N10" s="46">
        <v>62952</v>
      </c>
      <c r="O10" s="47">
        <v>116</v>
      </c>
      <c r="P10" s="48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50">
        <v>0</v>
      </c>
      <c r="W10" s="51">
        <f t="shared" si="0"/>
        <v>0</v>
      </c>
      <c r="X10" s="49">
        <v>2.0327868852459017</v>
      </c>
      <c r="Y10" s="50">
        <v>0.01639344262295082</v>
      </c>
      <c r="Z10" s="52">
        <v>0.09</v>
      </c>
      <c r="AA10" s="53">
        <v>13.134154</v>
      </c>
      <c r="AB10" s="54">
        <v>0.024919441</v>
      </c>
    </row>
    <row r="11" spans="1:28" s="8" customFormat="1" ht="13.5" customHeight="1">
      <c r="A11" s="485"/>
      <c r="B11" s="70">
        <v>42</v>
      </c>
      <c r="C11" s="44">
        <v>0</v>
      </c>
      <c r="D11" s="71">
        <v>2</v>
      </c>
      <c r="E11" s="71">
        <v>0</v>
      </c>
      <c r="F11" s="71">
        <v>3</v>
      </c>
      <c r="G11" s="71">
        <v>0</v>
      </c>
      <c r="H11" s="71">
        <v>0</v>
      </c>
      <c r="I11" s="72">
        <v>0</v>
      </c>
      <c r="J11" s="44">
        <f t="shared" si="1"/>
        <v>5</v>
      </c>
      <c r="K11" s="71">
        <v>133</v>
      </c>
      <c r="L11" s="72">
        <v>1</v>
      </c>
      <c r="M11" s="45">
        <v>562</v>
      </c>
      <c r="N11" s="46">
        <v>85502</v>
      </c>
      <c r="O11" s="47">
        <v>192</v>
      </c>
      <c r="P11" s="48">
        <v>0</v>
      </c>
      <c r="Q11" s="49">
        <f>D11/10</f>
        <v>0.2</v>
      </c>
      <c r="R11" s="49">
        <v>0</v>
      </c>
      <c r="S11" s="49">
        <f>F11/17</f>
        <v>0.17647058823529413</v>
      </c>
      <c r="T11" s="49">
        <v>0</v>
      </c>
      <c r="U11" s="49">
        <v>0</v>
      </c>
      <c r="V11" s="50">
        <v>0</v>
      </c>
      <c r="W11" s="51">
        <f t="shared" si="0"/>
        <v>0.08196721311475409</v>
      </c>
      <c r="X11" s="49">
        <v>2.180327868852459</v>
      </c>
      <c r="Y11" s="50">
        <v>0.01639344262295082</v>
      </c>
      <c r="Z11" s="52">
        <v>0.12</v>
      </c>
      <c r="AA11" s="53">
        <v>17.7390041</v>
      </c>
      <c r="AB11" s="54">
        <v>0.040833688</v>
      </c>
    </row>
    <row r="12" spans="1:28" s="8" customFormat="1" ht="13.5" customHeight="1">
      <c r="A12" s="485"/>
      <c r="B12" s="70">
        <v>43</v>
      </c>
      <c r="C12" s="44">
        <v>0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2">
        <v>0</v>
      </c>
      <c r="J12" s="44">
        <f t="shared" si="1"/>
        <v>2</v>
      </c>
      <c r="K12" s="71">
        <v>628</v>
      </c>
      <c r="L12" s="72">
        <v>0</v>
      </c>
      <c r="M12" s="45">
        <v>729</v>
      </c>
      <c r="N12" s="46">
        <v>119395</v>
      </c>
      <c r="O12" s="47">
        <v>303</v>
      </c>
      <c r="P12" s="48">
        <v>0</v>
      </c>
      <c r="Q12" s="49">
        <f aca="true" t="shared" si="2" ref="Q12:Q21">D12/10</f>
        <v>0.2</v>
      </c>
      <c r="R12" s="49">
        <v>0</v>
      </c>
      <c r="S12" s="49">
        <v>0</v>
      </c>
      <c r="T12" s="49">
        <v>0</v>
      </c>
      <c r="U12" s="49">
        <v>0</v>
      </c>
      <c r="V12" s="50">
        <v>0</v>
      </c>
      <c r="W12" s="51">
        <f t="shared" si="0"/>
        <v>0.03278688524590164</v>
      </c>
      <c r="X12" s="49">
        <v>10.295081967213115</v>
      </c>
      <c r="Y12" s="50">
        <v>0</v>
      </c>
      <c r="Z12" s="52">
        <v>0.15</v>
      </c>
      <c r="AA12" s="53">
        <v>24.7707469</v>
      </c>
      <c r="AB12" s="54">
        <v>0.064564245</v>
      </c>
    </row>
    <row r="13" spans="1:28" s="8" customFormat="1" ht="13.5" customHeight="1">
      <c r="A13" s="486">
        <v>11</v>
      </c>
      <c r="B13" s="73">
        <v>44</v>
      </c>
      <c r="C13" s="74">
        <v>2</v>
      </c>
      <c r="D13" s="75">
        <v>14</v>
      </c>
      <c r="E13" s="75">
        <v>0</v>
      </c>
      <c r="F13" s="75">
        <v>0</v>
      </c>
      <c r="G13" s="75">
        <v>0</v>
      </c>
      <c r="H13" s="75">
        <v>0</v>
      </c>
      <c r="I13" s="76">
        <v>0</v>
      </c>
      <c r="J13" s="74">
        <f t="shared" si="1"/>
        <v>16</v>
      </c>
      <c r="K13" s="75">
        <v>1521</v>
      </c>
      <c r="L13" s="76">
        <v>1</v>
      </c>
      <c r="M13" s="77">
        <v>948</v>
      </c>
      <c r="N13" s="78">
        <v>160579</v>
      </c>
      <c r="O13" s="79">
        <v>528</v>
      </c>
      <c r="P13" s="80">
        <f>C13/5</f>
        <v>0.4</v>
      </c>
      <c r="Q13" s="81">
        <f t="shared" si="2"/>
        <v>1.4</v>
      </c>
      <c r="R13" s="81">
        <v>0</v>
      </c>
      <c r="S13" s="81">
        <v>0</v>
      </c>
      <c r="T13" s="81">
        <v>0</v>
      </c>
      <c r="U13" s="81">
        <v>0</v>
      </c>
      <c r="V13" s="82">
        <v>0</v>
      </c>
      <c r="W13" s="83">
        <f t="shared" si="0"/>
        <v>0.26229508196721313</v>
      </c>
      <c r="X13" s="81">
        <v>24.934426229508198</v>
      </c>
      <c r="Y13" s="82">
        <v>0.01639344262295082</v>
      </c>
      <c r="Z13" s="84">
        <v>0.2</v>
      </c>
      <c r="AA13" s="85">
        <v>33.3844075</v>
      </c>
      <c r="AB13" s="86">
        <v>0.112125717</v>
      </c>
    </row>
    <row r="14" spans="1:32" s="9" customFormat="1" ht="13.5" customHeight="1">
      <c r="A14" s="487"/>
      <c r="B14" s="87">
        <v>45</v>
      </c>
      <c r="C14" s="45">
        <v>3</v>
      </c>
      <c r="D14" s="46">
        <v>0</v>
      </c>
      <c r="E14" s="46">
        <v>0</v>
      </c>
      <c r="F14" s="46">
        <v>4</v>
      </c>
      <c r="G14" s="46">
        <v>0</v>
      </c>
      <c r="H14" s="46">
        <v>0</v>
      </c>
      <c r="I14" s="88">
        <v>1</v>
      </c>
      <c r="J14" s="44">
        <f t="shared" si="1"/>
        <v>8</v>
      </c>
      <c r="K14" s="46">
        <v>1733</v>
      </c>
      <c r="L14" s="88">
        <v>4</v>
      </c>
      <c r="M14" s="45">
        <v>1225</v>
      </c>
      <c r="N14" s="46">
        <v>158005</v>
      </c>
      <c r="O14" s="47">
        <v>825</v>
      </c>
      <c r="P14" s="48">
        <f>C14/5</f>
        <v>0.6</v>
      </c>
      <c r="Q14" s="49">
        <f t="shared" si="2"/>
        <v>0</v>
      </c>
      <c r="R14" s="49">
        <v>0</v>
      </c>
      <c r="S14" s="49">
        <f>F14/17</f>
        <v>0.23529411764705882</v>
      </c>
      <c r="T14" s="49">
        <v>0</v>
      </c>
      <c r="U14" s="49">
        <v>0</v>
      </c>
      <c r="V14" s="50">
        <f>I14/7</f>
        <v>0.14285714285714285</v>
      </c>
      <c r="W14" s="51">
        <f t="shared" si="0"/>
        <v>0.13114754098360656</v>
      </c>
      <c r="X14" s="89">
        <v>28.40983606557377</v>
      </c>
      <c r="Y14" s="90">
        <v>0.06557377049180328</v>
      </c>
      <c r="Z14" s="52">
        <v>0.26</v>
      </c>
      <c r="AA14" s="53">
        <v>32.7947281</v>
      </c>
      <c r="AB14" s="54">
        <v>0.17430805</v>
      </c>
      <c r="AC14" s="8"/>
      <c r="AF14" s="8"/>
    </row>
    <row r="15" spans="1:32" s="9" customFormat="1" ht="13.5" customHeight="1">
      <c r="A15" s="487"/>
      <c r="B15" s="87">
        <v>46</v>
      </c>
      <c r="C15" s="45">
        <v>0</v>
      </c>
      <c r="D15" s="46">
        <v>3</v>
      </c>
      <c r="E15" s="46">
        <v>0</v>
      </c>
      <c r="F15" s="46">
        <v>1</v>
      </c>
      <c r="G15" s="46">
        <v>0</v>
      </c>
      <c r="H15" s="46">
        <v>0</v>
      </c>
      <c r="I15" s="88">
        <v>0</v>
      </c>
      <c r="J15" s="44">
        <f t="shared" si="1"/>
        <v>4</v>
      </c>
      <c r="K15" s="46">
        <v>2002</v>
      </c>
      <c r="L15" s="88">
        <v>0</v>
      </c>
      <c r="M15" s="45">
        <v>1705</v>
      </c>
      <c r="N15" s="46">
        <v>169611</v>
      </c>
      <c r="O15" s="47">
        <v>1534</v>
      </c>
      <c r="P15" s="48">
        <v>0</v>
      </c>
      <c r="Q15" s="49">
        <f t="shared" si="2"/>
        <v>0.3</v>
      </c>
      <c r="R15" s="49">
        <v>0</v>
      </c>
      <c r="S15" s="49">
        <f aca="true" t="shared" si="3" ref="S15:S21">F15/17</f>
        <v>0.058823529411764705</v>
      </c>
      <c r="T15" s="49">
        <v>0</v>
      </c>
      <c r="U15" s="49">
        <v>0</v>
      </c>
      <c r="V15" s="50">
        <v>0</v>
      </c>
      <c r="W15" s="51">
        <f t="shared" si="0"/>
        <v>0.06557377049180328</v>
      </c>
      <c r="X15" s="89">
        <v>32.81967213114754</v>
      </c>
      <c r="Y15" s="90">
        <v>0</v>
      </c>
      <c r="Z15" s="52">
        <v>0.36</v>
      </c>
      <c r="AA15" s="53">
        <v>35.1963063</v>
      </c>
      <c r="AB15" s="54">
        <v>0.324244346</v>
      </c>
      <c r="AC15" s="8"/>
      <c r="AF15" s="8"/>
    </row>
    <row r="16" spans="1:32" s="9" customFormat="1" ht="13.5" customHeight="1">
      <c r="A16" s="487"/>
      <c r="B16" s="87">
        <v>47</v>
      </c>
      <c r="C16" s="45">
        <v>6</v>
      </c>
      <c r="D16" s="46">
        <v>4</v>
      </c>
      <c r="E16" s="46">
        <v>0</v>
      </c>
      <c r="F16" s="46">
        <v>0</v>
      </c>
      <c r="G16" s="46">
        <v>1</v>
      </c>
      <c r="H16" s="46">
        <v>0</v>
      </c>
      <c r="I16" s="88">
        <v>0</v>
      </c>
      <c r="J16" s="44">
        <f t="shared" si="1"/>
        <v>11</v>
      </c>
      <c r="K16" s="46">
        <v>2458</v>
      </c>
      <c r="L16" s="88">
        <v>4</v>
      </c>
      <c r="M16" s="45">
        <v>2128</v>
      </c>
      <c r="N16" s="46">
        <v>186832</v>
      </c>
      <c r="O16" s="47">
        <v>2662</v>
      </c>
      <c r="P16" s="48">
        <f aca="true" t="shared" si="4" ref="P16:P22">C16/5</f>
        <v>1.2</v>
      </c>
      <c r="Q16" s="49">
        <f t="shared" si="2"/>
        <v>0.4</v>
      </c>
      <c r="R16" s="49">
        <v>0</v>
      </c>
      <c r="S16" s="49">
        <f t="shared" si="3"/>
        <v>0</v>
      </c>
      <c r="T16" s="49">
        <f>G16/7</f>
        <v>0.14285714285714285</v>
      </c>
      <c r="U16" s="49">
        <v>0</v>
      </c>
      <c r="V16" s="50">
        <v>0</v>
      </c>
      <c r="W16" s="51">
        <f t="shared" si="0"/>
        <v>0.18032786885245902</v>
      </c>
      <c r="X16" s="89">
        <v>40.295081967213115</v>
      </c>
      <c r="Y16" s="90">
        <v>0.06557377049180328</v>
      </c>
      <c r="Z16" s="52">
        <v>0.44</v>
      </c>
      <c r="AA16" s="53">
        <v>38.8747399</v>
      </c>
      <c r="AB16" s="54">
        <v>0.563028765</v>
      </c>
      <c r="AC16" s="8"/>
      <c r="AF16" s="8"/>
    </row>
    <row r="17" spans="1:32" s="9" customFormat="1" ht="13.5" customHeight="1">
      <c r="A17" s="486">
        <v>12</v>
      </c>
      <c r="B17" s="91">
        <v>48</v>
      </c>
      <c r="C17" s="77">
        <v>5</v>
      </c>
      <c r="D17" s="78">
        <v>16</v>
      </c>
      <c r="E17" s="78">
        <v>0</v>
      </c>
      <c r="F17" s="78">
        <v>2</v>
      </c>
      <c r="G17" s="78">
        <v>0</v>
      </c>
      <c r="H17" s="78">
        <v>0</v>
      </c>
      <c r="I17" s="92">
        <v>0</v>
      </c>
      <c r="J17" s="74">
        <f t="shared" si="1"/>
        <v>23</v>
      </c>
      <c r="K17" s="78">
        <v>3225</v>
      </c>
      <c r="L17" s="92">
        <v>8</v>
      </c>
      <c r="M17" s="77">
        <v>3339</v>
      </c>
      <c r="N17" s="78">
        <v>191154</v>
      </c>
      <c r="O17" s="79">
        <v>3944</v>
      </c>
      <c r="P17" s="80">
        <f t="shared" si="4"/>
        <v>1</v>
      </c>
      <c r="Q17" s="81">
        <f t="shared" si="2"/>
        <v>1.6</v>
      </c>
      <c r="R17" s="81">
        <v>0</v>
      </c>
      <c r="S17" s="81">
        <f t="shared" si="3"/>
        <v>0.11764705882352941</v>
      </c>
      <c r="T17" s="81">
        <v>0</v>
      </c>
      <c r="U17" s="81">
        <v>0</v>
      </c>
      <c r="V17" s="82">
        <v>0</v>
      </c>
      <c r="W17" s="83">
        <f t="shared" si="0"/>
        <v>0.3770491803278688</v>
      </c>
      <c r="X17" s="93">
        <v>52.868852459016395</v>
      </c>
      <c r="Y17" s="94">
        <v>0.13114754098360656</v>
      </c>
      <c r="Z17" s="84">
        <v>0.7</v>
      </c>
      <c r="AA17" s="85">
        <v>39.6585062</v>
      </c>
      <c r="AB17" s="86">
        <v>0.830840531</v>
      </c>
      <c r="AC17" s="8"/>
      <c r="AF17" s="8"/>
    </row>
    <row r="18" spans="1:32" s="9" customFormat="1" ht="13.5" customHeight="1">
      <c r="A18" s="487"/>
      <c r="B18" s="87">
        <v>49</v>
      </c>
      <c r="C18" s="45">
        <v>9</v>
      </c>
      <c r="D18" s="46">
        <v>9</v>
      </c>
      <c r="E18" s="46">
        <v>0</v>
      </c>
      <c r="F18" s="46">
        <v>0</v>
      </c>
      <c r="G18" s="46">
        <v>0</v>
      </c>
      <c r="H18" s="46">
        <v>0</v>
      </c>
      <c r="I18" s="88">
        <v>0</v>
      </c>
      <c r="J18" s="44">
        <f t="shared" si="1"/>
        <v>18</v>
      </c>
      <c r="K18" s="46">
        <v>2749</v>
      </c>
      <c r="L18" s="88">
        <v>21</v>
      </c>
      <c r="M18" s="45">
        <v>4484</v>
      </c>
      <c r="N18" s="46">
        <v>153355</v>
      </c>
      <c r="O18" s="47">
        <v>7765</v>
      </c>
      <c r="P18" s="48">
        <f t="shared" si="4"/>
        <v>1.8</v>
      </c>
      <c r="Q18" s="49">
        <f t="shared" si="2"/>
        <v>0.9</v>
      </c>
      <c r="R18" s="49">
        <v>0</v>
      </c>
      <c r="S18" s="49">
        <f t="shared" si="3"/>
        <v>0</v>
      </c>
      <c r="T18" s="49">
        <v>0</v>
      </c>
      <c r="U18" s="49">
        <v>0</v>
      </c>
      <c r="V18" s="50">
        <v>0</v>
      </c>
      <c r="W18" s="51">
        <f t="shared" si="0"/>
        <v>0.29508196721311475</v>
      </c>
      <c r="X18" s="89">
        <v>45.0655737704918</v>
      </c>
      <c r="Y18" s="90">
        <v>0.3442622950819672</v>
      </c>
      <c r="Z18" s="52">
        <v>0.93</v>
      </c>
      <c r="AA18" s="53">
        <v>31.8362051</v>
      </c>
      <c r="AB18" s="54">
        <v>1.62685942</v>
      </c>
      <c r="AC18" s="8"/>
      <c r="AF18" s="8"/>
    </row>
    <row r="19" spans="1:32" s="9" customFormat="1" ht="13.5" customHeight="1">
      <c r="A19" s="487"/>
      <c r="B19" s="87">
        <v>50</v>
      </c>
      <c r="C19" s="45">
        <v>24</v>
      </c>
      <c r="D19" s="46">
        <v>0</v>
      </c>
      <c r="E19" s="46">
        <v>0</v>
      </c>
      <c r="F19" s="46">
        <v>1</v>
      </c>
      <c r="G19" s="46">
        <v>0</v>
      </c>
      <c r="H19" s="46">
        <v>0</v>
      </c>
      <c r="I19" s="88">
        <v>0</v>
      </c>
      <c r="J19" s="44">
        <f t="shared" si="1"/>
        <v>25</v>
      </c>
      <c r="K19" s="46">
        <v>2273</v>
      </c>
      <c r="L19" s="88">
        <v>48</v>
      </c>
      <c r="M19" s="45">
        <v>6786</v>
      </c>
      <c r="N19" s="46">
        <v>132064</v>
      </c>
      <c r="O19" s="47">
        <v>13361</v>
      </c>
      <c r="P19" s="48">
        <f t="shared" si="4"/>
        <v>4.8</v>
      </c>
      <c r="Q19" s="49">
        <f t="shared" si="2"/>
        <v>0</v>
      </c>
      <c r="R19" s="49">
        <v>0</v>
      </c>
      <c r="S19" s="49">
        <f t="shared" si="3"/>
        <v>0.058823529411764705</v>
      </c>
      <c r="T19" s="49">
        <v>0</v>
      </c>
      <c r="U19" s="49">
        <v>0</v>
      </c>
      <c r="V19" s="50">
        <v>0</v>
      </c>
      <c r="W19" s="51">
        <f t="shared" si="0"/>
        <v>0.4098360655737705</v>
      </c>
      <c r="X19" s="89">
        <v>37.26229508196721</v>
      </c>
      <c r="Y19" s="90">
        <v>0.7868852459016393</v>
      </c>
      <c r="Z19" s="52">
        <v>1.41</v>
      </c>
      <c r="AA19" s="53">
        <v>27.3934868</v>
      </c>
      <c r="AB19" s="54">
        <v>2.79752931</v>
      </c>
      <c r="AC19" s="8"/>
      <c r="AF19" s="8"/>
    </row>
    <row r="20" spans="1:32" s="9" customFormat="1" ht="13.5" customHeight="1">
      <c r="A20" s="487"/>
      <c r="B20" s="87">
        <v>51</v>
      </c>
      <c r="C20" s="45">
        <v>22</v>
      </c>
      <c r="D20" s="46">
        <v>2</v>
      </c>
      <c r="E20" s="46">
        <v>1</v>
      </c>
      <c r="F20" s="46">
        <v>0</v>
      </c>
      <c r="G20" s="46">
        <v>0</v>
      </c>
      <c r="H20" s="46">
        <v>0</v>
      </c>
      <c r="I20" s="88">
        <v>1</v>
      </c>
      <c r="J20" s="44">
        <f t="shared" si="1"/>
        <v>26</v>
      </c>
      <c r="K20" s="46">
        <v>2044</v>
      </c>
      <c r="L20" s="88">
        <v>86</v>
      </c>
      <c r="M20" s="45">
        <v>9880</v>
      </c>
      <c r="N20" s="46">
        <v>108115</v>
      </c>
      <c r="O20" s="47">
        <v>22385</v>
      </c>
      <c r="P20" s="48">
        <f t="shared" si="4"/>
        <v>4.4</v>
      </c>
      <c r="Q20" s="49">
        <f t="shared" si="2"/>
        <v>0.2</v>
      </c>
      <c r="R20" s="49">
        <f>E20/8</f>
        <v>0.125</v>
      </c>
      <c r="S20" s="49">
        <f t="shared" si="3"/>
        <v>0</v>
      </c>
      <c r="T20" s="49">
        <v>0</v>
      </c>
      <c r="U20" s="49">
        <v>0</v>
      </c>
      <c r="V20" s="50">
        <f>I20/7</f>
        <v>0.14285714285714285</v>
      </c>
      <c r="W20" s="51">
        <f t="shared" si="0"/>
        <v>0.4262295081967213</v>
      </c>
      <c r="X20" s="89">
        <v>33.50819672131148</v>
      </c>
      <c r="Y20" s="90">
        <v>1.4098360655737705</v>
      </c>
      <c r="Z20" s="52">
        <v>2.06</v>
      </c>
      <c r="AA20" s="53">
        <v>22.4258453</v>
      </c>
      <c r="AB20" s="54">
        <v>4.69188849</v>
      </c>
      <c r="AC20" s="8"/>
      <c r="AF20" s="8"/>
    </row>
    <row r="21" spans="1:32" s="9" customFormat="1" ht="13.5" customHeight="1">
      <c r="A21" s="487"/>
      <c r="B21" s="87">
        <v>52</v>
      </c>
      <c r="C21" s="45">
        <v>14</v>
      </c>
      <c r="D21" s="46">
        <v>3</v>
      </c>
      <c r="E21" s="46">
        <v>1</v>
      </c>
      <c r="F21" s="46">
        <v>2</v>
      </c>
      <c r="G21" s="46">
        <v>0</v>
      </c>
      <c r="H21" s="46">
        <v>1</v>
      </c>
      <c r="I21" s="88">
        <v>2</v>
      </c>
      <c r="J21" s="44">
        <f t="shared" si="1"/>
        <v>23</v>
      </c>
      <c r="K21" s="46">
        <v>1702</v>
      </c>
      <c r="L21" s="88">
        <v>168</v>
      </c>
      <c r="M21" s="45">
        <v>10897</v>
      </c>
      <c r="N21" s="46">
        <v>94392</v>
      </c>
      <c r="O21" s="47">
        <v>31090</v>
      </c>
      <c r="P21" s="48">
        <f t="shared" si="4"/>
        <v>2.8</v>
      </c>
      <c r="Q21" s="49">
        <f t="shared" si="2"/>
        <v>0.3</v>
      </c>
      <c r="R21" s="49">
        <f>E21/8</f>
        <v>0.125</v>
      </c>
      <c r="S21" s="49">
        <f t="shared" si="3"/>
        <v>0.11764705882352941</v>
      </c>
      <c r="T21" s="49">
        <v>0</v>
      </c>
      <c r="U21" s="49">
        <f>H21/7</f>
        <v>0.14285714285714285</v>
      </c>
      <c r="V21" s="50">
        <f>I21/7</f>
        <v>0.2857142857142857</v>
      </c>
      <c r="W21" s="51">
        <f>J21/61</f>
        <v>0.3770491803278688</v>
      </c>
      <c r="X21" s="89">
        <v>27.901639344262296</v>
      </c>
      <c r="Y21" s="90">
        <v>2.7540983606557377</v>
      </c>
      <c r="Z21" s="52">
        <v>2.3</v>
      </c>
      <c r="AA21" s="53">
        <v>19.6241164</v>
      </c>
      <c r="AB21" s="54">
        <v>6.53425809</v>
      </c>
      <c r="AC21" s="8"/>
      <c r="AF21" s="8"/>
    </row>
    <row r="22" spans="1:32" s="9" customFormat="1" ht="13.5" customHeight="1">
      <c r="A22" s="488"/>
      <c r="B22" s="95">
        <v>53</v>
      </c>
      <c r="C22" s="96"/>
      <c r="D22" s="97"/>
      <c r="E22" s="97"/>
      <c r="F22" s="97"/>
      <c r="G22" s="97"/>
      <c r="H22" s="97"/>
      <c r="I22" s="98"/>
      <c r="J22" s="99">
        <f t="shared" si="1"/>
        <v>0</v>
      </c>
      <c r="K22" s="100">
        <v>858</v>
      </c>
      <c r="L22" s="101"/>
      <c r="M22" s="96"/>
      <c r="N22" s="102">
        <v>48227</v>
      </c>
      <c r="O22" s="103"/>
      <c r="P22" s="104">
        <f t="shared" si="4"/>
        <v>0</v>
      </c>
      <c r="Q22" s="105">
        <f>D22/10</f>
        <v>0</v>
      </c>
      <c r="R22" s="105">
        <f>E22/8</f>
        <v>0</v>
      </c>
      <c r="S22" s="105">
        <f>F22/17</f>
        <v>0</v>
      </c>
      <c r="T22" s="105">
        <f>G22/7</f>
        <v>0</v>
      </c>
      <c r="U22" s="105">
        <f>H22/7</f>
        <v>0</v>
      </c>
      <c r="V22" s="106">
        <f>I22/7</f>
        <v>0</v>
      </c>
      <c r="W22" s="107">
        <f>J22/61</f>
        <v>0</v>
      </c>
      <c r="X22" s="108">
        <v>14.065573770491802</v>
      </c>
      <c r="Y22" s="109"/>
      <c r="Z22" s="110"/>
      <c r="AA22" s="111">
        <v>10.2046128</v>
      </c>
      <c r="AB22" s="112"/>
      <c r="AC22" s="8"/>
      <c r="AF22" s="8"/>
    </row>
    <row r="23" spans="1:32" s="10" customFormat="1" ht="13.5" customHeight="1">
      <c r="A23" s="479">
        <v>1</v>
      </c>
      <c r="B23" s="113" t="s">
        <v>0</v>
      </c>
      <c r="C23" s="114">
        <v>9</v>
      </c>
      <c r="D23" s="115">
        <v>22</v>
      </c>
      <c r="E23" s="115">
        <v>15</v>
      </c>
      <c r="F23" s="115">
        <v>27</v>
      </c>
      <c r="G23" s="115">
        <v>5</v>
      </c>
      <c r="H23" s="115">
        <v>10</v>
      </c>
      <c r="I23" s="116">
        <v>9</v>
      </c>
      <c r="J23" s="117">
        <f>SUM(C23:I23)</f>
        <v>97</v>
      </c>
      <c r="K23" s="115">
        <v>1025</v>
      </c>
      <c r="L23" s="116">
        <v>110</v>
      </c>
      <c r="M23" s="118">
        <v>25020</v>
      </c>
      <c r="N23" s="119">
        <v>44017</v>
      </c>
      <c r="O23" s="120">
        <v>24724</v>
      </c>
      <c r="P23" s="121">
        <v>1.8</v>
      </c>
      <c r="Q23" s="122">
        <v>2.2</v>
      </c>
      <c r="R23" s="122">
        <v>1.875</v>
      </c>
      <c r="S23" s="122">
        <v>1.588235294117647</v>
      </c>
      <c r="T23" s="122">
        <v>0.7142857142857143</v>
      </c>
      <c r="U23" s="122">
        <v>1.4285714285714286</v>
      </c>
      <c r="V23" s="123">
        <v>1.2857142857142858</v>
      </c>
      <c r="W23" s="124">
        <f aca="true" t="shared" si="5" ref="W23:W57">J23/61</f>
        <v>1.5901639344262295</v>
      </c>
      <c r="X23" s="122">
        <v>16.80327868852459</v>
      </c>
      <c r="Y23" s="123">
        <v>1.8032786885245902</v>
      </c>
      <c r="Z23" s="125">
        <v>5.08</v>
      </c>
      <c r="AA23" s="126">
        <v>9.206651328174022</v>
      </c>
      <c r="AB23" s="127">
        <v>5.43504067</v>
      </c>
      <c r="AC23" s="8"/>
      <c r="AF23" s="8"/>
    </row>
    <row r="24" spans="1:32" s="10" customFormat="1" ht="13.5" customHeight="1">
      <c r="A24" s="480"/>
      <c r="B24" s="16" t="s">
        <v>1</v>
      </c>
      <c r="C24" s="41">
        <v>11</v>
      </c>
      <c r="D24" s="42">
        <v>19</v>
      </c>
      <c r="E24" s="42">
        <v>52</v>
      </c>
      <c r="F24" s="42">
        <v>54</v>
      </c>
      <c r="G24" s="42">
        <v>21</v>
      </c>
      <c r="H24" s="42">
        <v>13</v>
      </c>
      <c r="I24" s="43">
        <v>28</v>
      </c>
      <c r="J24" s="44">
        <f t="shared" si="1"/>
        <v>198</v>
      </c>
      <c r="K24" s="42">
        <v>791</v>
      </c>
      <c r="L24" s="43">
        <v>742</v>
      </c>
      <c r="M24" s="45">
        <v>59976</v>
      </c>
      <c r="N24" s="46">
        <v>39086</v>
      </c>
      <c r="O24" s="47">
        <v>57224</v>
      </c>
      <c r="P24" s="48">
        <v>2.2</v>
      </c>
      <c r="Q24" s="49">
        <v>1.9</v>
      </c>
      <c r="R24" s="49">
        <v>6.5</v>
      </c>
      <c r="S24" s="49">
        <v>3.176470588235294</v>
      </c>
      <c r="T24" s="49">
        <v>3</v>
      </c>
      <c r="U24" s="49">
        <v>1.8571428571428572</v>
      </c>
      <c r="V24" s="50">
        <v>4</v>
      </c>
      <c r="W24" s="51">
        <f t="shared" si="5"/>
        <v>3.2459016393442623</v>
      </c>
      <c r="X24" s="49">
        <v>12.967213114754099</v>
      </c>
      <c r="Y24" s="50">
        <v>12.163934426229508</v>
      </c>
      <c r="Z24" s="52">
        <v>12.12</v>
      </c>
      <c r="AA24" s="53">
        <v>8.127677271782074</v>
      </c>
      <c r="AB24" s="54">
        <v>11.9991612</v>
      </c>
      <c r="AC24" s="8"/>
      <c r="AF24" s="8"/>
    </row>
    <row r="25" spans="1:32" s="10" customFormat="1" ht="13.5" customHeight="1">
      <c r="A25" s="480"/>
      <c r="B25" s="16" t="s">
        <v>2</v>
      </c>
      <c r="C25" s="41">
        <v>52</v>
      </c>
      <c r="D25" s="42">
        <v>74</v>
      </c>
      <c r="E25" s="42">
        <v>149</v>
      </c>
      <c r="F25" s="42">
        <v>283</v>
      </c>
      <c r="G25" s="42">
        <v>75</v>
      </c>
      <c r="H25" s="42">
        <v>53</v>
      </c>
      <c r="I25" s="43">
        <v>109</v>
      </c>
      <c r="J25" s="44">
        <f t="shared" si="1"/>
        <v>795</v>
      </c>
      <c r="K25" s="42">
        <v>696</v>
      </c>
      <c r="L25" s="43">
        <v>1701</v>
      </c>
      <c r="M25" s="45">
        <v>130684</v>
      </c>
      <c r="N25" s="46">
        <v>43510</v>
      </c>
      <c r="O25" s="47">
        <v>100031</v>
      </c>
      <c r="P25" s="48">
        <v>10.4</v>
      </c>
      <c r="Q25" s="49">
        <v>7.4</v>
      </c>
      <c r="R25" s="49">
        <v>18.625</v>
      </c>
      <c r="S25" s="49">
        <v>16.647058823529413</v>
      </c>
      <c r="T25" s="49">
        <v>10.714285714285714</v>
      </c>
      <c r="U25" s="49">
        <v>7.571428571428571</v>
      </c>
      <c r="V25" s="50">
        <v>15.571428571428571</v>
      </c>
      <c r="W25" s="51">
        <f t="shared" si="5"/>
        <v>13.032786885245901</v>
      </c>
      <c r="X25" s="49">
        <v>11.40983606557377</v>
      </c>
      <c r="Y25" s="50">
        <v>27.885245901639344</v>
      </c>
      <c r="Z25" s="52">
        <v>26.42</v>
      </c>
      <c r="AA25" s="53">
        <v>9.03259290014532</v>
      </c>
      <c r="AB25" s="54">
        <v>20.8832985</v>
      </c>
      <c r="AC25" s="8"/>
      <c r="AF25" s="8"/>
    </row>
    <row r="26" spans="1:32" s="10" customFormat="1" ht="13.5" customHeight="1">
      <c r="A26" s="480"/>
      <c r="B26" s="16" t="s">
        <v>3</v>
      </c>
      <c r="C26" s="41">
        <v>71</v>
      </c>
      <c r="D26" s="42">
        <v>169</v>
      </c>
      <c r="E26" s="42">
        <v>181</v>
      </c>
      <c r="F26" s="42">
        <v>519</v>
      </c>
      <c r="G26" s="42">
        <v>117</v>
      </c>
      <c r="H26" s="42">
        <v>97</v>
      </c>
      <c r="I26" s="43">
        <v>191</v>
      </c>
      <c r="J26" s="44">
        <f t="shared" si="1"/>
        <v>1345</v>
      </c>
      <c r="K26" s="42">
        <v>333</v>
      </c>
      <c r="L26" s="43">
        <v>2643</v>
      </c>
      <c r="M26" s="45">
        <v>157858</v>
      </c>
      <c r="N26" s="46">
        <v>31071</v>
      </c>
      <c r="O26" s="47">
        <v>179411</v>
      </c>
      <c r="P26" s="48">
        <v>14.2</v>
      </c>
      <c r="Q26" s="49">
        <v>16.9</v>
      </c>
      <c r="R26" s="49">
        <v>22.625</v>
      </c>
      <c r="S26" s="49">
        <v>30.529411764705884</v>
      </c>
      <c r="T26" s="49">
        <v>16.714285714285715</v>
      </c>
      <c r="U26" s="49">
        <v>13.857142857142858</v>
      </c>
      <c r="V26" s="50">
        <v>27.285714285714285</v>
      </c>
      <c r="W26" s="51">
        <f t="shared" si="5"/>
        <v>22.049180327868854</v>
      </c>
      <c r="X26" s="49">
        <v>5.459016393442623</v>
      </c>
      <c r="Y26" s="50">
        <v>43.32786885245902</v>
      </c>
      <c r="Z26" s="52">
        <v>31.92</v>
      </c>
      <c r="AA26" s="53">
        <v>6.4596673596673595</v>
      </c>
      <c r="AB26" s="54">
        <v>37.4787967</v>
      </c>
      <c r="AC26" s="8"/>
      <c r="AF26" s="8"/>
    </row>
    <row r="27" spans="1:32" s="10" customFormat="1" ht="13.5" customHeight="1">
      <c r="A27" s="483">
        <v>2</v>
      </c>
      <c r="B27" s="15" t="s">
        <v>4</v>
      </c>
      <c r="C27" s="128">
        <v>93</v>
      </c>
      <c r="D27" s="129">
        <v>268</v>
      </c>
      <c r="E27" s="129">
        <v>150</v>
      </c>
      <c r="F27" s="129">
        <v>573</v>
      </c>
      <c r="G27" s="129">
        <v>157</v>
      </c>
      <c r="H27" s="129">
        <v>128</v>
      </c>
      <c r="I27" s="130">
        <v>319</v>
      </c>
      <c r="J27" s="74">
        <f t="shared" si="1"/>
        <v>1688</v>
      </c>
      <c r="K27" s="129">
        <v>193</v>
      </c>
      <c r="L27" s="130">
        <v>2530</v>
      </c>
      <c r="M27" s="77">
        <v>143773</v>
      </c>
      <c r="N27" s="78">
        <v>20511</v>
      </c>
      <c r="O27" s="79">
        <v>171160</v>
      </c>
      <c r="P27" s="80">
        <v>18.6</v>
      </c>
      <c r="Q27" s="81">
        <v>26.8</v>
      </c>
      <c r="R27" s="81">
        <v>18.75</v>
      </c>
      <c r="S27" s="81">
        <v>33.705882352941174</v>
      </c>
      <c r="T27" s="81">
        <v>22.428571428571427</v>
      </c>
      <c r="U27" s="81">
        <v>18.285714285714285</v>
      </c>
      <c r="V27" s="82">
        <v>45.57142857142857</v>
      </c>
      <c r="W27" s="83">
        <f>J27/61</f>
        <v>27.672131147540984</v>
      </c>
      <c r="X27" s="81">
        <v>3.1639344262295084</v>
      </c>
      <c r="Y27" s="82">
        <v>41.47540983606557</v>
      </c>
      <c r="Z27" s="84">
        <v>29.05</v>
      </c>
      <c r="AA27" s="85">
        <v>4.265127885215222</v>
      </c>
      <c r="AB27" s="86">
        <v>35.6955162</v>
      </c>
      <c r="AC27" s="8"/>
      <c r="AF27" s="8"/>
    </row>
    <row r="28" spans="1:32" s="10" customFormat="1" ht="13.5" customHeight="1">
      <c r="A28" s="483"/>
      <c r="B28" s="16" t="s">
        <v>5</v>
      </c>
      <c r="C28" s="41">
        <v>95</v>
      </c>
      <c r="D28" s="42">
        <v>175</v>
      </c>
      <c r="E28" s="42">
        <v>117</v>
      </c>
      <c r="F28" s="42">
        <v>453</v>
      </c>
      <c r="G28" s="42">
        <v>108</v>
      </c>
      <c r="H28" s="42">
        <v>156</v>
      </c>
      <c r="I28" s="43">
        <v>285</v>
      </c>
      <c r="J28" s="44">
        <f t="shared" si="1"/>
        <v>1389</v>
      </c>
      <c r="K28" s="42">
        <v>93</v>
      </c>
      <c r="L28" s="43">
        <v>1826</v>
      </c>
      <c r="M28" s="45">
        <v>106299</v>
      </c>
      <c r="N28" s="46">
        <v>13497</v>
      </c>
      <c r="O28" s="47">
        <v>118402</v>
      </c>
      <c r="P28" s="48">
        <v>19</v>
      </c>
      <c r="Q28" s="49">
        <v>17.5</v>
      </c>
      <c r="R28" s="49">
        <v>14.625</v>
      </c>
      <c r="S28" s="49">
        <v>26.647058823529413</v>
      </c>
      <c r="T28" s="49">
        <v>15.428571428571429</v>
      </c>
      <c r="U28" s="49">
        <v>22.285714285714285</v>
      </c>
      <c r="V28" s="50">
        <v>40.714285714285715</v>
      </c>
      <c r="W28" s="51">
        <f t="shared" si="5"/>
        <v>22.770491803278688</v>
      </c>
      <c r="X28" s="49">
        <v>1.5245901639344261</v>
      </c>
      <c r="Y28" s="50">
        <v>29.934426229508198</v>
      </c>
      <c r="Z28" s="52">
        <v>21.53</v>
      </c>
      <c r="AA28" s="53">
        <v>2.809533721898418</v>
      </c>
      <c r="AB28" s="54">
        <v>24.713421</v>
      </c>
      <c r="AC28" s="8"/>
      <c r="AF28" s="8"/>
    </row>
    <row r="29" spans="1:32" s="10" customFormat="1" ht="13.5" customHeight="1">
      <c r="A29" s="483"/>
      <c r="B29" s="16" t="s">
        <v>6</v>
      </c>
      <c r="C29" s="41">
        <v>66</v>
      </c>
      <c r="D29" s="42">
        <v>152</v>
      </c>
      <c r="E29" s="42">
        <v>115</v>
      </c>
      <c r="F29" s="42">
        <v>265</v>
      </c>
      <c r="G29" s="42">
        <v>54</v>
      </c>
      <c r="H29" s="42">
        <v>129</v>
      </c>
      <c r="I29" s="43">
        <v>283</v>
      </c>
      <c r="J29" s="44">
        <f t="shared" si="1"/>
        <v>1064</v>
      </c>
      <c r="K29" s="42">
        <v>31</v>
      </c>
      <c r="L29" s="43">
        <v>1356</v>
      </c>
      <c r="M29" s="45">
        <v>81026</v>
      </c>
      <c r="N29" s="46">
        <v>8446</v>
      </c>
      <c r="O29" s="47">
        <v>80349</v>
      </c>
      <c r="P29" s="48">
        <v>13.2</v>
      </c>
      <c r="Q29" s="49">
        <v>15.2</v>
      </c>
      <c r="R29" s="49">
        <v>14.375</v>
      </c>
      <c r="S29" s="49">
        <v>15.588235294117647</v>
      </c>
      <c r="T29" s="49">
        <v>7.714285714285714</v>
      </c>
      <c r="U29" s="49">
        <v>18.428571428571427</v>
      </c>
      <c r="V29" s="50">
        <v>40.42857142857143</v>
      </c>
      <c r="W29" s="51">
        <f t="shared" si="5"/>
        <v>17.442622950819672</v>
      </c>
      <c r="X29" s="49">
        <v>0.5081967213114754</v>
      </c>
      <c r="Y29" s="50">
        <v>22.229508196721312</v>
      </c>
      <c r="Z29" s="52">
        <v>16.39</v>
      </c>
      <c r="AA29" s="53">
        <v>1.7584842806579222</v>
      </c>
      <c r="AB29" s="54">
        <v>16.7638222</v>
      </c>
      <c r="AC29" s="8"/>
      <c r="AF29" s="8"/>
    </row>
    <row r="30" spans="1:32" s="10" customFormat="1" ht="13.5" customHeight="1">
      <c r="A30" s="483"/>
      <c r="B30" s="16" t="s">
        <v>7</v>
      </c>
      <c r="C30" s="41">
        <v>51</v>
      </c>
      <c r="D30" s="42">
        <v>124</v>
      </c>
      <c r="E30" s="42">
        <v>85</v>
      </c>
      <c r="F30" s="42">
        <v>201</v>
      </c>
      <c r="G30" s="42">
        <v>55</v>
      </c>
      <c r="H30" s="42">
        <v>133</v>
      </c>
      <c r="I30" s="43">
        <v>251</v>
      </c>
      <c r="J30" s="44">
        <f t="shared" si="1"/>
        <v>900</v>
      </c>
      <c r="K30" s="42">
        <v>9</v>
      </c>
      <c r="L30" s="43">
        <v>766</v>
      </c>
      <c r="M30" s="45">
        <v>77853</v>
      </c>
      <c r="N30" s="46">
        <v>6534</v>
      </c>
      <c r="O30" s="47">
        <v>57809</v>
      </c>
      <c r="P30" s="48">
        <v>10.2</v>
      </c>
      <c r="Q30" s="49">
        <v>12.4</v>
      </c>
      <c r="R30" s="49">
        <v>10.625</v>
      </c>
      <c r="S30" s="49">
        <v>11.823529411764707</v>
      </c>
      <c r="T30" s="49">
        <v>7.857142857142857</v>
      </c>
      <c r="U30" s="49">
        <v>19</v>
      </c>
      <c r="V30" s="50">
        <v>35.857142857142854</v>
      </c>
      <c r="W30" s="51">
        <f t="shared" si="5"/>
        <v>14.754098360655737</v>
      </c>
      <c r="X30" s="49">
        <v>0.14754098360655737</v>
      </c>
      <c r="Y30" s="50">
        <v>12.557377049180328</v>
      </c>
      <c r="Z30" s="52">
        <v>15.75</v>
      </c>
      <c r="AA30" s="53">
        <v>1.3623853211009174</v>
      </c>
      <c r="AB30" s="54">
        <v>12.0535863</v>
      </c>
      <c r="AC30" s="8"/>
      <c r="AF30" s="8"/>
    </row>
    <row r="31" spans="1:32" s="10" customFormat="1" ht="13.5" customHeight="1">
      <c r="A31" s="489">
        <v>3</v>
      </c>
      <c r="B31" s="15" t="s">
        <v>8</v>
      </c>
      <c r="C31" s="128">
        <v>35</v>
      </c>
      <c r="D31" s="129">
        <v>64</v>
      </c>
      <c r="E31" s="129">
        <v>58</v>
      </c>
      <c r="F31" s="129">
        <v>135</v>
      </c>
      <c r="G31" s="129">
        <v>38</v>
      </c>
      <c r="H31" s="129">
        <v>131</v>
      </c>
      <c r="I31" s="130">
        <v>116</v>
      </c>
      <c r="J31" s="74">
        <f t="shared" si="1"/>
        <v>577</v>
      </c>
      <c r="K31" s="129">
        <v>2</v>
      </c>
      <c r="L31" s="130">
        <v>1042</v>
      </c>
      <c r="M31" s="77">
        <v>68531</v>
      </c>
      <c r="N31" s="78">
        <v>3695</v>
      </c>
      <c r="O31" s="79">
        <v>64712</v>
      </c>
      <c r="P31" s="80">
        <v>7</v>
      </c>
      <c r="Q31" s="81">
        <v>6.4</v>
      </c>
      <c r="R31" s="81">
        <v>7.25</v>
      </c>
      <c r="S31" s="81">
        <v>7.9411764705882355</v>
      </c>
      <c r="T31" s="81">
        <v>5.428571428571429</v>
      </c>
      <c r="U31" s="81">
        <v>18.714285714285715</v>
      </c>
      <c r="V31" s="82">
        <v>16.571428571428573</v>
      </c>
      <c r="W31" s="83">
        <f t="shared" si="5"/>
        <v>9.459016393442623</v>
      </c>
      <c r="X31" s="81">
        <v>0.03278688524590164</v>
      </c>
      <c r="Y31" s="82">
        <v>17.081967213114755</v>
      </c>
      <c r="Z31" s="84">
        <v>13.88</v>
      </c>
      <c r="AA31" s="85">
        <v>0.7704336947456214</v>
      </c>
      <c r="AB31" s="86">
        <v>13.5013561</v>
      </c>
      <c r="AC31" s="8"/>
      <c r="AF31" s="8"/>
    </row>
    <row r="32" spans="1:32" s="10" customFormat="1" ht="13.5" customHeight="1">
      <c r="A32" s="477"/>
      <c r="B32" s="16" t="s">
        <v>9</v>
      </c>
      <c r="C32" s="41">
        <v>20</v>
      </c>
      <c r="D32" s="42">
        <v>45</v>
      </c>
      <c r="E32" s="42">
        <v>73</v>
      </c>
      <c r="F32" s="42">
        <v>181</v>
      </c>
      <c r="G32" s="42">
        <v>59</v>
      </c>
      <c r="H32" s="42">
        <v>219</v>
      </c>
      <c r="I32" s="43">
        <v>86</v>
      </c>
      <c r="J32" s="44">
        <f t="shared" si="1"/>
        <v>683</v>
      </c>
      <c r="K32" s="42">
        <v>2</v>
      </c>
      <c r="L32" s="43">
        <v>1179</v>
      </c>
      <c r="M32" s="45">
        <v>79931</v>
      </c>
      <c r="N32" s="46">
        <v>2453</v>
      </c>
      <c r="O32" s="47">
        <v>71310</v>
      </c>
      <c r="P32" s="48">
        <v>4</v>
      </c>
      <c r="Q32" s="49">
        <v>4.5</v>
      </c>
      <c r="R32" s="49">
        <v>9.125</v>
      </c>
      <c r="S32" s="49">
        <v>10.647058823529411</v>
      </c>
      <c r="T32" s="49">
        <v>8.428571428571429</v>
      </c>
      <c r="U32" s="49">
        <v>31.285714285714285</v>
      </c>
      <c r="V32" s="50">
        <v>12.285714285714286</v>
      </c>
      <c r="W32" s="51">
        <f t="shared" si="5"/>
        <v>11.19672131147541</v>
      </c>
      <c r="X32" s="49">
        <v>0.03278688524590164</v>
      </c>
      <c r="Y32" s="50">
        <v>19.327868852459016</v>
      </c>
      <c r="Z32" s="52">
        <v>16.53</v>
      </c>
      <c r="AA32" s="53">
        <v>0.5118948247078464</v>
      </c>
      <c r="AB32" s="54">
        <v>14.865541</v>
      </c>
      <c r="AC32" s="8"/>
      <c r="AF32" s="8"/>
    </row>
    <row r="33" spans="1:32" s="10" customFormat="1" ht="13.5" customHeight="1">
      <c r="A33" s="477"/>
      <c r="B33" s="16" t="s">
        <v>10</v>
      </c>
      <c r="C33" s="41">
        <v>10</v>
      </c>
      <c r="D33" s="42">
        <v>80</v>
      </c>
      <c r="E33" s="42">
        <v>71</v>
      </c>
      <c r="F33" s="42">
        <v>257</v>
      </c>
      <c r="G33" s="42">
        <v>46</v>
      </c>
      <c r="H33" s="42">
        <v>207</v>
      </c>
      <c r="I33" s="43">
        <v>84</v>
      </c>
      <c r="J33" s="44">
        <f t="shared" si="1"/>
        <v>755</v>
      </c>
      <c r="K33" s="42">
        <v>2</v>
      </c>
      <c r="L33" s="43">
        <v>1165</v>
      </c>
      <c r="M33" s="45">
        <v>83569</v>
      </c>
      <c r="N33" s="46">
        <v>1937</v>
      </c>
      <c r="O33" s="47">
        <v>79124</v>
      </c>
      <c r="P33" s="48">
        <v>2</v>
      </c>
      <c r="Q33" s="49">
        <v>8</v>
      </c>
      <c r="R33" s="49">
        <v>8.875</v>
      </c>
      <c r="S33" s="49">
        <v>15.117647058823529</v>
      </c>
      <c r="T33" s="49">
        <v>6.571428571428571</v>
      </c>
      <c r="U33" s="49">
        <v>29.571428571428573</v>
      </c>
      <c r="V33" s="50">
        <v>12</v>
      </c>
      <c r="W33" s="51">
        <f t="shared" si="5"/>
        <v>12.37704918032787</v>
      </c>
      <c r="X33" s="49">
        <v>0.03278688524590164</v>
      </c>
      <c r="Y33" s="50">
        <v>19.098360655737704</v>
      </c>
      <c r="Z33" s="52">
        <v>17.31</v>
      </c>
      <c r="AA33" s="53">
        <v>0.40599455040871935</v>
      </c>
      <c r="AB33" s="54">
        <v>16.5047977</v>
      </c>
      <c r="AC33" s="8"/>
      <c r="AF33" s="8"/>
    </row>
    <row r="34" spans="1:32" s="10" customFormat="1" ht="13.5" customHeight="1">
      <c r="A34" s="477"/>
      <c r="B34" s="16" t="s">
        <v>11</v>
      </c>
      <c r="C34" s="41">
        <v>16</v>
      </c>
      <c r="D34" s="42">
        <v>121</v>
      </c>
      <c r="E34" s="42">
        <v>65</v>
      </c>
      <c r="F34" s="42">
        <v>241</v>
      </c>
      <c r="G34" s="42">
        <v>72</v>
      </c>
      <c r="H34" s="42">
        <v>192</v>
      </c>
      <c r="I34" s="43">
        <v>67</v>
      </c>
      <c r="J34" s="44">
        <f t="shared" si="1"/>
        <v>774</v>
      </c>
      <c r="K34" s="42">
        <v>0</v>
      </c>
      <c r="L34" s="43">
        <v>1022</v>
      </c>
      <c r="M34" s="45">
        <v>59796</v>
      </c>
      <c r="N34" s="46">
        <v>1062</v>
      </c>
      <c r="O34" s="47">
        <v>74731</v>
      </c>
      <c r="P34" s="48">
        <v>3.2</v>
      </c>
      <c r="Q34" s="49">
        <v>12.1</v>
      </c>
      <c r="R34" s="49">
        <v>8.125</v>
      </c>
      <c r="S34" s="49">
        <v>14.176470588235293</v>
      </c>
      <c r="T34" s="49">
        <v>10.285714285714286</v>
      </c>
      <c r="U34" s="49">
        <v>27.428571428571427</v>
      </c>
      <c r="V34" s="50">
        <v>9.571428571428571</v>
      </c>
      <c r="W34" s="51">
        <f t="shared" si="5"/>
        <v>12.688524590163935</v>
      </c>
      <c r="X34" s="49">
        <v>0</v>
      </c>
      <c r="Y34" s="50">
        <v>16.75409836065574</v>
      </c>
      <c r="Z34" s="52">
        <v>12.34</v>
      </c>
      <c r="AA34" s="53">
        <v>0.22245496439044826</v>
      </c>
      <c r="AB34" s="54">
        <v>15.6308304</v>
      </c>
      <c r="AC34" s="8"/>
      <c r="AF34" s="8"/>
    </row>
    <row r="35" spans="1:32" s="10" customFormat="1" ht="13.5" customHeight="1">
      <c r="A35" s="478"/>
      <c r="B35" s="55" t="s">
        <v>12</v>
      </c>
      <c r="C35" s="56">
        <v>23</v>
      </c>
      <c r="D35" s="57">
        <v>145</v>
      </c>
      <c r="E35" s="57">
        <v>71</v>
      </c>
      <c r="F35" s="57">
        <v>295</v>
      </c>
      <c r="G35" s="57">
        <v>119</v>
      </c>
      <c r="H35" s="57">
        <v>116</v>
      </c>
      <c r="I35" s="58">
        <v>42</v>
      </c>
      <c r="J35" s="59">
        <f t="shared" si="1"/>
        <v>811</v>
      </c>
      <c r="K35" s="57">
        <v>2</v>
      </c>
      <c r="L35" s="58">
        <v>642</v>
      </c>
      <c r="M35" s="60">
        <v>48445</v>
      </c>
      <c r="N35" s="61">
        <v>816</v>
      </c>
      <c r="O35" s="62">
        <v>44773</v>
      </c>
      <c r="P35" s="63">
        <v>4.6</v>
      </c>
      <c r="Q35" s="64">
        <v>14.5</v>
      </c>
      <c r="R35" s="64">
        <v>8.875</v>
      </c>
      <c r="S35" s="64">
        <v>17.352941176470587</v>
      </c>
      <c r="T35" s="64">
        <v>17</v>
      </c>
      <c r="U35" s="64">
        <v>16.571428571428573</v>
      </c>
      <c r="V35" s="65">
        <v>6</v>
      </c>
      <c r="W35" s="66">
        <f t="shared" si="5"/>
        <v>13.295081967213115</v>
      </c>
      <c r="X35" s="64">
        <v>0.03278688524590164</v>
      </c>
      <c r="Y35" s="65">
        <v>10.524590163934427</v>
      </c>
      <c r="Z35" s="67">
        <v>10.02</v>
      </c>
      <c r="AA35" s="68">
        <v>0.17142857142857143</v>
      </c>
      <c r="AB35" s="69">
        <v>9.37065718</v>
      </c>
      <c r="AC35" s="8"/>
      <c r="AF35" s="8"/>
    </row>
    <row r="36" spans="1:32" s="10" customFormat="1" ht="13.5" customHeight="1">
      <c r="A36" s="489">
        <v>4</v>
      </c>
      <c r="B36" s="16" t="s">
        <v>13</v>
      </c>
      <c r="C36" s="41">
        <v>13</v>
      </c>
      <c r="D36" s="42">
        <v>97</v>
      </c>
      <c r="E36" s="42">
        <v>53</v>
      </c>
      <c r="F36" s="42">
        <v>186</v>
      </c>
      <c r="G36" s="42">
        <v>46</v>
      </c>
      <c r="H36" s="42">
        <v>61</v>
      </c>
      <c r="I36" s="43">
        <v>24</v>
      </c>
      <c r="J36" s="44">
        <f t="shared" si="1"/>
        <v>480</v>
      </c>
      <c r="K36" s="42">
        <v>0</v>
      </c>
      <c r="L36" s="43">
        <v>411</v>
      </c>
      <c r="M36" s="45">
        <v>30728</v>
      </c>
      <c r="N36" s="46">
        <v>591</v>
      </c>
      <c r="O36" s="47">
        <v>29163</v>
      </c>
      <c r="P36" s="48">
        <v>2.6</v>
      </c>
      <c r="Q36" s="49">
        <v>9.7</v>
      </c>
      <c r="R36" s="49">
        <v>6.625</v>
      </c>
      <c r="S36" s="49">
        <v>10.941176470588236</v>
      </c>
      <c r="T36" s="49">
        <v>6.571428571428571</v>
      </c>
      <c r="U36" s="49">
        <v>8.714285714285714</v>
      </c>
      <c r="V36" s="50">
        <v>3.4285714285714284</v>
      </c>
      <c r="W36" s="51">
        <f t="shared" si="5"/>
        <v>7.868852459016393</v>
      </c>
      <c r="X36" s="49">
        <v>0</v>
      </c>
      <c r="Y36" s="50">
        <v>6.737704918032787</v>
      </c>
      <c r="Z36" s="52">
        <v>6.35</v>
      </c>
      <c r="AA36" s="53">
        <v>0.12379555927943024</v>
      </c>
      <c r="AB36" s="54">
        <v>6.10359983</v>
      </c>
      <c r="AC36" s="8"/>
      <c r="AF36" s="8"/>
    </row>
    <row r="37" spans="1:32" s="10" customFormat="1" ht="13.5" customHeight="1">
      <c r="A37" s="477"/>
      <c r="B37" s="16" t="s">
        <v>14</v>
      </c>
      <c r="C37" s="41">
        <v>12</v>
      </c>
      <c r="D37" s="42">
        <v>89</v>
      </c>
      <c r="E37" s="42">
        <v>46</v>
      </c>
      <c r="F37" s="42">
        <v>117</v>
      </c>
      <c r="G37" s="42">
        <v>26</v>
      </c>
      <c r="H37" s="42">
        <v>43</v>
      </c>
      <c r="I37" s="43">
        <v>11</v>
      </c>
      <c r="J37" s="44">
        <f t="shared" si="1"/>
        <v>344</v>
      </c>
      <c r="K37" s="42">
        <v>5</v>
      </c>
      <c r="L37" s="43">
        <v>237</v>
      </c>
      <c r="M37" s="45">
        <v>31700</v>
      </c>
      <c r="N37" s="46">
        <v>692</v>
      </c>
      <c r="O37" s="47">
        <v>19324</v>
      </c>
      <c r="P37" s="48">
        <v>2.4</v>
      </c>
      <c r="Q37" s="49">
        <v>8.9</v>
      </c>
      <c r="R37" s="49">
        <v>5.75</v>
      </c>
      <c r="S37" s="49">
        <v>6.882352941176471</v>
      </c>
      <c r="T37" s="49">
        <v>3.7142857142857144</v>
      </c>
      <c r="U37" s="49">
        <v>6.142857142857143</v>
      </c>
      <c r="V37" s="50">
        <v>1.5714285714285714</v>
      </c>
      <c r="W37" s="51">
        <f t="shared" si="5"/>
        <v>5.639344262295082</v>
      </c>
      <c r="X37" s="49">
        <v>0.08196721311475409</v>
      </c>
      <c r="Y37" s="50">
        <v>3.8852459016393444</v>
      </c>
      <c r="Z37" s="52">
        <v>6.45</v>
      </c>
      <c r="AA37" s="53">
        <v>0.14489112227805695</v>
      </c>
      <c r="AB37" s="54">
        <v>4.05200252</v>
      </c>
      <c r="AC37" s="8"/>
      <c r="AF37" s="8"/>
    </row>
    <row r="38" spans="1:32" s="10" customFormat="1" ht="13.5" customHeight="1">
      <c r="A38" s="477"/>
      <c r="B38" s="16" t="s">
        <v>15</v>
      </c>
      <c r="C38" s="41">
        <v>29</v>
      </c>
      <c r="D38" s="42">
        <v>192</v>
      </c>
      <c r="E38" s="42">
        <v>49</v>
      </c>
      <c r="F38" s="42">
        <v>136</v>
      </c>
      <c r="G38" s="42">
        <v>60</v>
      </c>
      <c r="H38" s="42">
        <v>62</v>
      </c>
      <c r="I38" s="43">
        <v>2</v>
      </c>
      <c r="J38" s="44">
        <f t="shared" si="1"/>
        <v>530</v>
      </c>
      <c r="K38" s="42">
        <v>5</v>
      </c>
      <c r="L38" s="43">
        <v>200</v>
      </c>
      <c r="M38" s="45">
        <v>37048</v>
      </c>
      <c r="N38" s="46">
        <v>967</v>
      </c>
      <c r="O38" s="47">
        <v>19533</v>
      </c>
      <c r="P38" s="48">
        <v>5.8</v>
      </c>
      <c r="Q38" s="49">
        <v>19.2</v>
      </c>
      <c r="R38" s="49">
        <v>6.125</v>
      </c>
      <c r="S38" s="49">
        <v>8</v>
      </c>
      <c r="T38" s="49">
        <v>8.571428571428571</v>
      </c>
      <c r="U38" s="49">
        <v>8.857142857142858</v>
      </c>
      <c r="V38" s="50">
        <v>0.2857142857142857</v>
      </c>
      <c r="W38" s="51">
        <f t="shared" si="5"/>
        <v>8.688524590163935</v>
      </c>
      <c r="X38" s="49">
        <v>0.08196721311475409</v>
      </c>
      <c r="Y38" s="50">
        <v>3.278688524590164</v>
      </c>
      <c r="Z38" s="52">
        <v>7.55</v>
      </c>
      <c r="AA38" s="53">
        <v>0.2025130890052356</v>
      </c>
      <c r="AB38" s="54">
        <v>4.09754563</v>
      </c>
      <c r="AC38" s="8"/>
      <c r="AF38" s="8"/>
    </row>
    <row r="39" spans="1:32" s="10" customFormat="1" ht="13.5" customHeight="1">
      <c r="A39" s="478"/>
      <c r="B39" s="16" t="s">
        <v>16</v>
      </c>
      <c r="C39" s="41">
        <v>24</v>
      </c>
      <c r="D39" s="42">
        <v>267</v>
      </c>
      <c r="E39" s="42">
        <v>70</v>
      </c>
      <c r="F39" s="42">
        <v>103</v>
      </c>
      <c r="G39" s="42">
        <v>63</v>
      </c>
      <c r="H39" s="42">
        <v>46</v>
      </c>
      <c r="I39" s="43">
        <v>10</v>
      </c>
      <c r="J39" s="44">
        <f t="shared" si="1"/>
        <v>583</v>
      </c>
      <c r="K39" s="42">
        <v>9</v>
      </c>
      <c r="L39" s="43">
        <v>131</v>
      </c>
      <c r="M39" s="45">
        <v>33098</v>
      </c>
      <c r="N39" s="46">
        <v>799</v>
      </c>
      <c r="O39" s="47">
        <v>16691</v>
      </c>
      <c r="P39" s="48">
        <v>4.8</v>
      </c>
      <c r="Q39" s="49">
        <v>26.7</v>
      </c>
      <c r="R39" s="49">
        <v>8.75</v>
      </c>
      <c r="S39" s="49">
        <v>6.0588235294117645</v>
      </c>
      <c r="T39" s="49">
        <v>9</v>
      </c>
      <c r="U39" s="49">
        <v>6.571428571428571</v>
      </c>
      <c r="V39" s="50">
        <v>1.4285714285714286</v>
      </c>
      <c r="W39" s="51">
        <f t="shared" si="5"/>
        <v>9.557377049180328</v>
      </c>
      <c r="X39" s="49">
        <v>0.14754098360655737</v>
      </c>
      <c r="Y39" s="50">
        <v>2.1475409836065573</v>
      </c>
      <c r="Z39" s="52">
        <v>6.76</v>
      </c>
      <c r="AA39" s="53">
        <v>0.1702535691455359</v>
      </c>
      <c r="AB39" s="54">
        <v>3.51019979</v>
      </c>
      <c r="AC39" s="8"/>
      <c r="AF39" s="8"/>
    </row>
    <row r="40" spans="1:32" s="10" customFormat="1" ht="13.5" customHeight="1">
      <c r="A40" s="480">
        <v>5</v>
      </c>
      <c r="B40" s="15" t="s">
        <v>17</v>
      </c>
      <c r="C40" s="128">
        <v>4</v>
      </c>
      <c r="D40" s="129">
        <v>96</v>
      </c>
      <c r="E40" s="129">
        <v>41</v>
      </c>
      <c r="F40" s="129">
        <v>38</v>
      </c>
      <c r="G40" s="129">
        <v>21</v>
      </c>
      <c r="H40" s="129">
        <v>23</v>
      </c>
      <c r="I40" s="130">
        <v>5</v>
      </c>
      <c r="J40" s="74">
        <f t="shared" si="1"/>
        <v>228</v>
      </c>
      <c r="K40" s="129">
        <v>0</v>
      </c>
      <c r="L40" s="130">
        <v>105</v>
      </c>
      <c r="M40" s="77">
        <v>16557</v>
      </c>
      <c r="N40" s="78">
        <v>362</v>
      </c>
      <c r="O40" s="79">
        <v>15063</v>
      </c>
      <c r="P40" s="80">
        <v>0.8</v>
      </c>
      <c r="Q40" s="81">
        <v>9.6</v>
      </c>
      <c r="R40" s="81">
        <v>5.125</v>
      </c>
      <c r="S40" s="81">
        <v>2.235294117647059</v>
      </c>
      <c r="T40" s="81">
        <v>3</v>
      </c>
      <c r="U40" s="81">
        <v>3.2857142857142856</v>
      </c>
      <c r="V40" s="82">
        <v>0.7142857142857143</v>
      </c>
      <c r="W40" s="83">
        <f t="shared" si="5"/>
        <v>3.737704918032787</v>
      </c>
      <c r="X40" s="81">
        <v>0</v>
      </c>
      <c r="Y40" s="82">
        <v>1.721311475409836</v>
      </c>
      <c r="Z40" s="84">
        <v>3.38</v>
      </c>
      <c r="AA40" s="85">
        <v>0.07595467897608058</v>
      </c>
      <c r="AB40" s="86">
        <v>3.2137828</v>
      </c>
      <c r="AC40" s="8"/>
      <c r="AF40" s="8"/>
    </row>
    <row r="41" spans="1:32" s="10" customFormat="1" ht="13.5" customHeight="1">
      <c r="A41" s="480"/>
      <c r="B41" s="16" t="s">
        <v>18</v>
      </c>
      <c r="C41" s="41">
        <v>8</v>
      </c>
      <c r="D41" s="42">
        <v>29</v>
      </c>
      <c r="E41" s="42">
        <v>23</v>
      </c>
      <c r="F41" s="42">
        <v>32</v>
      </c>
      <c r="G41" s="42">
        <v>16</v>
      </c>
      <c r="H41" s="42">
        <v>14</v>
      </c>
      <c r="I41" s="43">
        <v>2</v>
      </c>
      <c r="J41" s="44">
        <f aca="true" t="shared" si="6" ref="J41:J57">SUM(C41:I41)</f>
        <v>124</v>
      </c>
      <c r="K41" s="42">
        <v>1</v>
      </c>
      <c r="L41" s="43">
        <v>39</v>
      </c>
      <c r="M41" s="45">
        <v>9723</v>
      </c>
      <c r="N41" s="46">
        <v>378</v>
      </c>
      <c r="O41" s="47">
        <v>8009</v>
      </c>
      <c r="P41" s="48">
        <v>1.6</v>
      </c>
      <c r="Q41" s="49">
        <v>2.9</v>
      </c>
      <c r="R41" s="49">
        <v>2.875</v>
      </c>
      <c r="S41" s="49">
        <v>1.8823529411764706</v>
      </c>
      <c r="T41" s="49">
        <v>2.2857142857142856</v>
      </c>
      <c r="U41" s="49">
        <v>2</v>
      </c>
      <c r="V41" s="50">
        <v>0.2857142857142857</v>
      </c>
      <c r="W41" s="51">
        <f t="shared" si="5"/>
        <v>2.0327868852459017</v>
      </c>
      <c r="X41" s="49">
        <v>0.01639344262295082</v>
      </c>
      <c r="Y41" s="50">
        <v>0.639344262295082</v>
      </c>
      <c r="Z41" s="52">
        <v>1.98</v>
      </c>
      <c r="AA41" s="53">
        <v>0.07924528301886792</v>
      </c>
      <c r="AB41" s="54">
        <v>1.68966245</v>
      </c>
      <c r="AC41" s="8"/>
      <c r="AF41" s="8"/>
    </row>
    <row r="42" spans="1:32" s="10" customFormat="1" ht="13.5" customHeight="1">
      <c r="A42" s="480"/>
      <c r="B42" s="16" t="s">
        <v>19</v>
      </c>
      <c r="C42" s="41">
        <v>3</v>
      </c>
      <c r="D42" s="42">
        <v>27</v>
      </c>
      <c r="E42" s="42">
        <v>12</v>
      </c>
      <c r="F42" s="42">
        <v>30</v>
      </c>
      <c r="G42" s="42">
        <v>18</v>
      </c>
      <c r="H42" s="42">
        <v>6</v>
      </c>
      <c r="I42" s="43">
        <v>0</v>
      </c>
      <c r="J42" s="44">
        <f t="shared" si="6"/>
        <v>96</v>
      </c>
      <c r="K42" s="42">
        <v>0</v>
      </c>
      <c r="L42" s="43">
        <v>24</v>
      </c>
      <c r="M42" s="45">
        <v>7942</v>
      </c>
      <c r="N42" s="46">
        <v>628</v>
      </c>
      <c r="O42" s="47">
        <v>5122</v>
      </c>
      <c r="P42" s="48">
        <v>0.6</v>
      </c>
      <c r="Q42" s="49">
        <v>2.7</v>
      </c>
      <c r="R42" s="49">
        <v>1.5</v>
      </c>
      <c r="S42" s="49">
        <v>1.7647058823529411</v>
      </c>
      <c r="T42" s="49">
        <v>2.5714285714285716</v>
      </c>
      <c r="U42" s="49">
        <v>0.8571428571428571</v>
      </c>
      <c r="V42" s="50">
        <v>0</v>
      </c>
      <c r="W42" s="51">
        <f t="shared" si="5"/>
        <v>1.5737704918032787</v>
      </c>
      <c r="X42" s="49">
        <v>0</v>
      </c>
      <c r="Y42" s="50">
        <v>0.39344262295081966</v>
      </c>
      <c r="Z42" s="52">
        <v>1.62</v>
      </c>
      <c r="AA42" s="53">
        <v>0.13154587348135735</v>
      </c>
      <c r="AB42" s="54">
        <v>1.07831579</v>
      </c>
      <c r="AC42" s="8"/>
      <c r="AF42" s="8"/>
    </row>
    <row r="43" spans="1:32" s="10" customFormat="1" ht="13.5" customHeight="1">
      <c r="A43" s="480"/>
      <c r="B43" s="16" t="s">
        <v>20</v>
      </c>
      <c r="C43" s="41">
        <v>0</v>
      </c>
      <c r="D43" s="42">
        <v>12</v>
      </c>
      <c r="E43" s="42">
        <v>3</v>
      </c>
      <c r="F43" s="42">
        <v>22</v>
      </c>
      <c r="G43" s="42">
        <v>11</v>
      </c>
      <c r="H43" s="42">
        <v>0</v>
      </c>
      <c r="I43" s="43">
        <v>0</v>
      </c>
      <c r="J43" s="44">
        <f t="shared" si="6"/>
        <v>48</v>
      </c>
      <c r="K43" s="42">
        <v>0</v>
      </c>
      <c r="L43" s="43">
        <v>33</v>
      </c>
      <c r="M43" s="45">
        <v>5438</v>
      </c>
      <c r="N43" s="46">
        <v>472</v>
      </c>
      <c r="O43" s="47">
        <v>5947</v>
      </c>
      <c r="P43" s="48">
        <v>0</v>
      </c>
      <c r="Q43" s="49">
        <v>1.2</v>
      </c>
      <c r="R43" s="49">
        <v>0.375</v>
      </c>
      <c r="S43" s="49">
        <v>1.2941176470588236</v>
      </c>
      <c r="T43" s="49">
        <v>1.5714285714285714</v>
      </c>
      <c r="U43" s="49">
        <v>0</v>
      </c>
      <c r="V43" s="50">
        <v>0</v>
      </c>
      <c r="W43" s="51">
        <f t="shared" si="5"/>
        <v>0.7868852459016393</v>
      </c>
      <c r="X43" s="49">
        <v>0</v>
      </c>
      <c r="Y43" s="50">
        <v>0.5409836065573771</v>
      </c>
      <c r="Z43" s="52">
        <v>1.11</v>
      </c>
      <c r="AA43" s="53">
        <v>0.0987861029719548</v>
      </c>
      <c r="AB43" s="54">
        <v>1.25623152</v>
      </c>
      <c r="AC43" s="8"/>
      <c r="AF43" s="8"/>
    </row>
    <row r="44" spans="1:32" s="10" customFormat="1" ht="13.5" customHeight="1">
      <c r="A44" s="489">
        <v>6</v>
      </c>
      <c r="B44" s="15" t="s">
        <v>21</v>
      </c>
      <c r="C44" s="128">
        <v>1</v>
      </c>
      <c r="D44" s="129">
        <v>10</v>
      </c>
      <c r="E44" s="129">
        <v>7</v>
      </c>
      <c r="F44" s="129">
        <v>8</v>
      </c>
      <c r="G44" s="129">
        <v>3</v>
      </c>
      <c r="H44" s="129">
        <v>0</v>
      </c>
      <c r="I44" s="130">
        <v>0</v>
      </c>
      <c r="J44" s="74">
        <f t="shared" si="6"/>
        <v>29</v>
      </c>
      <c r="K44" s="129">
        <v>0</v>
      </c>
      <c r="L44" s="130">
        <v>11</v>
      </c>
      <c r="M44" s="77">
        <v>4050</v>
      </c>
      <c r="N44" s="78">
        <v>534</v>
      </c>
      <c r="O44" s="79">
        <v>3368</v>
      </c>
      <c r="P44" s="80">
        <v>0.2</v>
      </c>
      <c r="Q44" s="81">
        <v>1</v>
      </c>
      <c r="R44" s="81">
        <v>0.875</v>
      </c>
      <c r="S44" s="81">
        <v>0.47058823529411764</v>
      </c>
      <c r="T44" s="81">
        <v>0.42857142857142855</v>
      </c>
      <c r="U44" s="81">
        <v>0</v>
      </c>
      <c r="V44" s="82">
        <v>0</v>
      </c>
      <c r="W44" s="83">
        <f t="shared" si="5"/>
        <v>0.47540983606557374</v>
      </c>
      <c r="X44" s="81">
        <v>0</v>
      </c>
      <c r="Y44" s="82">
        <v>0.18032786885245902</v>
      </c>
      <c r="Z44" s="84">
        <v>0.83</v>
      </c>
      <c r="AA44" s="85">
        <v>0.11157542833263685</v>
      </c>
      <c r="AB44" s="86">
        <v>0.710848459</v>
      </c>
      <c r="AC44" s="8"/>
      <c r="AF44" s="8"/>
    </row>
    <row r="45" spans="1:32" s="10" customFormat="1" ht="13.5" customHeight="1">
      <c r="A45" s="477"/>
      <c r="B45" s="16" t="s">
        <v>22</v>
      </c>
      <c r="C45" s="41">
        <v>0</v>
      </c>
      <c r="D45" s="42">
        <v>27</v>
      </c>
      <c r="E45" s="42">
        <v>2</v>
      </c>
      <c r="F45" s="42">
        <v>4</v>
      </c>
      <c r="G45" s="42">
        <v>5</v>
      </c>
      <c r="H45" s="42">
        <v>0</v>
      </c>
      <c r="I45" s="43">
        <v>0</v>
      </c>
      <c r="J45" s="44">
        <f t="shared" si="6"/>
        <v>38</v>
      </c>
      <c r="K45" s="42">
        <v>0</v>
      </c>
      <c r="L45" s="43">
        <v>5</v>
      </c>
      <c r="M45" s="45">
        <v>2615</v>
      </c>
      <c r="N45" s="46">
        <v>331</v>
      </c>
      <c r="O45" s="47">
        <v>1924</v>
      </c>
      <c r="P45" s="48">
        <v>0</v>
      </c>
      <c r="Q45" s="49">
        <v>2.7</v>
      </c>
      <c r="R45" s="49">
        <v>0.25</v>
      </c>
      <c r="S45" s="49">
        <v>0.23529411764705882</v>
      </c>
      <c r="T45" s="49">
        <v>0.7142857142857143</v>
      </c>
      <c r="U45" s="49">
        <v>0</v>
      </c>
      <c r="V45" s="50">
        <v>0</v>
      </c>
      <c r="W45" s="51">
        <f t="shared" si="5"/>
        <v>0.6229508196721312</v>
      </c>
      <c r="X45" s="49">
        <v>0</v>
      </c>
      <c r="Y45" s="50">
        <v>0.08196721311475409</v>
      </c>
      <c r="Z45" s="52">
        <v>0.53</v>
      </c>
      <c r="AA45" s="53">
        <v>0.0692468619246862</v>
      </c>
      <c r="AB45" s="54">
        <v>0.405394016</v>
      </c>
      <c r="AC45" s="8"/>
      <c r="AF45" s="8"/>
    </row>
    <row r="46" spans="1:32" s="10" customFormat="1" ht="13.5" customHeight="1">
      <c r="A46" s="477"/>
      <c r="B46" s="16" t="s">
        <v>23</v>
      </c>
      <c r="C46" s="41">
        <v>0</v>
      </c>
      <c r="D46" s="42">
        <v>11</v>
      </c>
      <c r="E46" s="42">
        <v>2</v>
      </c>
      <c r="F46" s="42">
        <v>4</v>
      </c>
      <c r="G46" s="42">
        <v>2</v>
      </c>
      <c r="H46" s="42">
        <v>0</v>
      </c>
      <c r="I46" s="43">
        <v>0</v>
      </c>
      <c r="J46" s="44">
        <f t="shared" si="6"/>
        <v>19</v>
      </c>
      <c r="K46" s="42">
        <v>0</v>
      </c>
      <c r="L46" s="43">
        <v>1</v>
      </c>
      <c r="M46" s="45">
        <v>1408</v>
      </c>
      <c r="N46" s="46">
        <v>290</v>
      </c>
      <c r="O46" s="47">
        <v>1378</v>
      </c>
      <c r="P46" s="48">
        <v>0</v>
      </c>
      <c r="Q46" s="49">
        <v>1.1</v>
      </c>
      <c r="R46" s="49">
        <v>0.25</v>
      </c>
      <c r="S46" s="49">
        <v>0.23529411764705882</v>
      </c>
      <c r="T46" s="49">
        <v>0.2857142857142857</v>
      </c>
      <c r="U46" s="49">
        <v>0</v>
      </c>
      <c r="V46" s="50">
        <v>0</v>
      </c>
      <c r="W46" s="51">
        <f t="shared" si="5"/>
        <v>0.3114754098360656</v>
      </c>
      <c r="X46" s="49">
        <v>0</v>
      </c>
      <c r="Y46" s="50">
        <v>0.01639344262295082</v>
      </c>
      <c r="Z46" s="52">
        <v>0.29</v>
      </c>
      <c r="AA46" s="53">
        <v>0.06075843285145611</v>
      </c>
      <c r="AB46" s="54">
        <v>0.28980021</v>
      </c>
      <c r="AC46" s="8"/>
      <c r="AF46" s="8"/>
    </row>
    <row r="47" spans="1:32" s="10" customFormat="1" ht="13.5" customHeight="1">
      <c r="A47" s="477"/>
      <c r="B47" s="16" t="s">
        <v>24</v>
      </c>
      <c r="C47" s="41">
        <v>0</v>
      </c>
      <c r="D47" s="42">
        <v>8</v>
      </c>
      <c r="E47" s="42">
        <v>2</v>
      </c>
      <c r="F47" s="42">
        <v>3</v>
      </c>
      <c r="G47" s="42">
        <v>0</v>
      </c>
      <c r="H47" s="42">
        <v>0</v>
      </c>
      <c r="I47" s="43">
        <v>0</v>
      </c>
      <c r="J47" s="44">
        <f t="shared" si="6"/>
        <v>13</v>
      </c>
      <c r="K47" s="42">
        <v>0</v>
      </c>
      <c r="L47" s="43">
        <v>5</v>
      </c>
      <c r="M47" s="45">
        <v>851</v>
      </c>
      <c r="N47" s="46">
        <v>196</v>
      </c>
      <c r="O47" s="47">
        <v>1117</v>
      </c>
      <c r="P47" s="48">
        <v>0</v>
      </c>
      <c r="Q47" s="49">
        <v>0.8</v>
      </c>
      <c r="R47" s="49">
        <v>0.25</v>
      </c>
      <c r="S47" s="49">
        <v>0.17647058823529413</v>
      </c>
      <c r="T47" s="49">
        <v>0</v>
      </c>
      <c r="U47" s="49">
        <v>0</v>
      </c>
      <c r="V47" s="50">
        <v>0</v>
      </c>
      <c r="W47" s="51">
        <f t="shared" si="5"/>
        <v>0.21311475409836064</v>
      </c>
      <c r="X47" s="49">
        <v>0</v>
      </c>
      <c r="Y47" s="50">
        <v>0.08196721311475409</v>
      </c>
      <c r="Z47" s="52">
        <v>0.17</v>
      </c>
      <c r="AA47" s="53">
        <v>0.04105571847507331</v>
      </c>
      <c r="AB47" s="54">
        <v>0.234861228</v>
      </c>
      <c r="AC47" s="8"/>
      <c r="AF47" s="8"/>
    </row>
    <row r="48" spans="1:32" s="10" customFormat="1" ht="13.5" customHeight="1">
      <c r="A48" s="478"/>
      <c r="B48" s="55" t="s">
        <v>25</v>
      </c>
      <c r="C48" s="56">
        <v>0</v>
      </c>
      <c r="D48" s="57">
        <v>0</v>
      </c>
      <c r="E48" s="57">
        <v>2</v>
      </c>
      <c r="F48" s="57">
        <v>1</v>
      </c>
      <c r="G48" s="57">
        <v>0</v>
      </c>
      <c r="H48" s="57">
        <v>0</v>
      </c>
      <c r="I48" s="58">
        <v>0</v>
      </c>
      <c r="J48" s="59">
        <f t="shared" si="6"/>
        <v>3</v>
      </c>
      <c r="K48" s="57">
        <v>0</v>
      </c>
      <c r="L48" s="58">
        <v>4</v>
      </c>
      <c r="M48" s="60">
        <v>491</v>
      </c>
      <c r="N48" s="61">
        <v>174</v>
      </c>
      <c r="O48" s="62">
        <v>928</v>
      </c>
      <c r="P48" s="63">
        <v>0</v>
      </c>
      <c r="Q48" s="64">
        <v>0</v>
      </c>
      <c r="R48" s="64">
        <v>0.25</v>
      </c>
      <c r="S48" s="64">
        <v>0.058823529411764705</v>
      </c>
      <c r="T48" s="64">
        <v>0</v>
      </c>
      <c r="U48" s="64">
        <v>0</v>
      </c>
      <c r="V48" s="65">
        <v>0</v>
      </c>
      <c r="W48" s="66">
        <f t="shared" si="5"/>
        <v>0.04918032786885246</v>
      </c>
      <c r="X48" s="64">
        <v>0</v>
      </c>
      <c r="Y48" s="65">
        <v>0.06557377049180328</v>
      </c>
      <c r="Z48" s="67">
        <v>0.1</v>
      </c>
      <c r="AA48" s="68">
        <v>0.0364321608040201</v>
      </c>
      <c r="AB48" s="69">
        <v>0.1953273</v>
      </c>
      <c r="AC48" s="8"/>
      <c r="AF48" s="8"/>
    </row>
    <row r="49" spans="1:32" s="10" customFormat="1" ht="13.5" customHeight="1">
      <c r="A49" s="489">
        <v>7</v>
      </c>
      <c r="B49" s="16" t="s">
        <v>26</v>
      </c>
      <c r="C49" s="41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3">
        <v>0</v>
      </c>
      <c r="J49" s="44">
        <f t="shared" si="6"/>
        <v>0</v>
      </c>
      <c r="K49" s="42">
        <v>0</v>
      </c>
      <c r="L49" s="43">
        <v>1</v>
      </c>
      <c r="M49" s="45">
        <v>270</v>
      </c>
      <c r="N49" s="46">
        <v>188</v>
      </c>
      <c r="O49" s="47">
        <v>752</v>
      </c>
      <c r="P49" s="48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50">
        <v>0</v>
      </c>
      <c r="W49" s="51">
        <f t="shared" si="5"/>
        <v>0</v>
      </c>
      <c r="X49" s="49">
        <v>0</v>
      </c>
      <c r="Y49" s="50">
        <v>0.01639344262295082</v>
      </c>
      <c r="Z49" s="52">
        <v>0.05</v>
      </c>
      <c r="AA49" s="53">
        <v>0.039388225434737065</v>
      </c>
      <c r="AB49" s="54">
        <v>0.158382477</v>
      </c>
      <c r="AC49" s="8"/>
      <c r="AF49" s="8"/>
    </row>
    <row r="50" spans="1:32" s="10" customFormat="1" ht="13.5" customHeight="1">
      <c r="A50" s="477"/>
      <c r="B50" s="16" t="s">
        <v>27</v>
      </c>
      <c r="C50" s="41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3">
        <v>0</v>
      </c>
      <c r="J50" s="44">
        <f t="shared" si="6"/>
        <v>0</v>
      </c>
      <c r="K50" s="42">
        <v>0</v>
      </c>
      <c r="L50" s="43">
        <v>0</v>
      </c>
      <c r="M50" s="45">
        <v>212</v>
      </c>
      <c r="N50" s="46">
        <v>180</v>
      </c>
      <c r="O50" s="47">
        <v>978</v>
      </c>
      <c r="P50" s="48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50">
        <v>0</v>
      </c>
      <c r="W50" s="51">
        <f t="shared" si="5"/>
        <v>0</v>
      </c>
      <c r="X50" s="49">
        <v>0</v>
      </c>
      <c r="Y50" s="50">
        <v>0</v>
      </c>
      <c r="Z50" s="52">
        <v>0.04</v>
      </c>
      <c r="AA50" s="53">
        <v>0.03786285233487589</v>
      </c>
      <c r="AB50" s="54">
        <v>0.2058514</v>
      </c>
      <c r="AC50" s="8"/>
      <c r="AF50" s="8"/>
    </row>
    <row r="51" spans="1:32" s="10" customFormat="1" ht="13.5" customHeight="1">
      <c r="A51" s="477"/>
      <c r="B51" s="16" t="s">
        <v>28</v>
      </c>
      <c r="C51" s="41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3">
        <v>0</v>
      </c>
      <c r="J51" s="44">
        <f t="shared" si="6"/>
        <v>0</v>
      </c>
      <c r="K51" s="42">
        <v>1</v>
      </c>
      <c r="L51" s="43">
        <v>0</v>
      </c>
      <c r="M51" s="45">
        <v>136</v>
      </c>
      <c r="N51" s="46">
        <v>136</v>
      </c>
      <c r="O51" s="47">
        <v>1044</v>
      </c>
      <c r="P51" s="48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50">
        <v>0</v>
      </c>
      <c r="W51" s="51">
        <f t="shared" si="5"/>
        <v>0</v>
      </c>
      <c r="X51" s="49">
        <v>0.01639344262295082</v>
      </c>
      <c r="Y51" s="50">
        <v>0</v>
      </c>
      <c r="Z51" s="52">
        <v>0.03</v>
      </c>
      <c r="AA51" s="53">
        <v>0.02856542743121193</v>
      </c>
      <c r="AB51" s="54">
        <v>0.221186441</v>
      </c>
      <c r="AC51" s="8"/>
      <c r="AF51" s="8"/>
    </row>
    <row r="52" spans="1:32" s="10" customFormat="1" ht="13.5" customHeight="1">
      <c r="A52" s="478"/>
      <c r="B52" s="16" t="s">
        <v>29</v>
      </c>
      <c r="C52" s="41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3">
        <v>0</v>
      </c>
      <c r="J52" s="44">
        <f t="shared" si="6"/>
        <v>0</v>
      </c>
      <c r="K52" s="42">
        <v>1</v>
      </c>
      <c r="L52" s="43">
        <v>1</v>
      </c>
      <c r="M52" s="45">
        <v>114</v>
      </c>
      <c r="N52" s="46">
        <v>112</v>
      </c>
      <c r="O52" s="47">
        <v>1321</v>
      </c>
      <c r="P52" s="48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50">
        <v>0</v>
      </c>
      <c r="W52" s="51">
        <f t="shared" si="5"/>
        <v>0</v>
      </c>
      <c r="X52" s="49">
        <v>0.01639344262295082</v>
      </c>
      <c r="Y52" s="50">
        <v>0.01639344262295082</v>
      </c>
      <c r="Z52" s="52">
        <v>0.02</v>
      </c>
      <c r="AA52" s="53">
        <v>0.023504721930745015</v>
      </c>
      <c r="AB52" s="54">
        <v>0.277812829</v>
      </c>
      <c r="AC52" s="8"/>
      <c r="AF52" s="8"/>
    </row>
    <row r="53" spans="1:32" s="10" customFormat="1" ht="13.5" customHeight="1">
      <c r="A53" s="489">
        <v>8</v>
      </c>
      <c r="B53" s="15" t="s">
        <v>30</v>
      </c>
      <c r="C53" s="128">
        <v>0</v>
      </c>
      <c r="D53" s="129">
        <v>0</v>
      </c>
      <c r="E53" s="129">
        <v>0</v>
      </c>
      <c r="F53" s="129">
        <v>2</v>
      </c>
      <c r="G53" s="129">
        <v>0</v>
      </c>
      <c r="H53" s="129">
        <v>0</v>
      </c>
      <c r="I53" s="130">
        <v>0</v>
      </c>
      <c r="J53" s="74">
        <f t="shared" si="6"/>
        <v>2</v>
      </c>
      <c r="K53" s="129">
        <v>0</v>
      </c>
      <c r="L53" s="130">
        <v>15</v>
      </c>
      <c r="M53" s="77">
        <v>84</v>
      </c>
      <c r="N53" s="78">
        <v>145</v>
      </c>
      <c r="O53" s="79">
        <v>2672</v>
      </c>
      <c r="P53" s="80">
        <v>0</v>
      </c>
      <c r="Q53" s="81">
        <v>0</v>
      </c>
      <c r="R53" s="81">
        <v>0</v>
      </c>
      <c r="S53" s="81">
        <v>0.11764705882352941</v>
      </c>
      <c r="T53" s="81">
        <v>0</v>
      </c>
      <c r="U53" s="81">
        <v>0</v>
      </c>
      <c r="V53" s="82">
        <v>0</v>
      </c>
      <c r="W53" s="83">
        <f t="shared" si="5"/>
        <v>0.03278688524590164</v>
      </c>
      <c r="X53" s="81">
        <v>0</v>
      </c>
      <c r="Y53" s="82">
        <v>0.2459016393442623</v>
      </c>
      <c r="Z53" s="84">
        <v>0.02</v>
      </c>
      <c r="AA53" s="85">
        <v>0.030481395837712845</v>
      </c>
      <c r="AB53" s="86">
        <v>0.561344538</v>
      </c>
      <c r="AC53" s="8"/>
      <c r="AF53" s="8"/>
    </row>
    <row r="54" spans="1:32" s="10" customFormat="1" ht="13.5" customHeight="1">
      <c r="A54" s="477"/>
      <c r="B54" s="16" t="s">
        <v>31</v>
      </c>
      <c r="C54" s="41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3">
        <v>0</v>
      </c>
      <c r="J54" s="44">
        <f t="shared" si="6"/>
        <v>0</v>
      </c>
      <c r="K54" s="42">
        <v>0</v>
      </c>
      <c r="L54" s="43">
        <v>50</v>
      </c>
      <c r="M54" s="45">
        <v>78</v>
      </c>
      <c r="N54" s="46">
        <v>166</v>
      </c>
      <c r="O54" s="47">
        <v>4670</v>
      </c>
      <c r="P54" s="48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50">
        <v>0</v>
      </c>
      <c r="W54" s="51">
        <f t="shared" si="5"/>
        <v>0</v>
      </c>
      <c r="X54" s="49">
        <v>0</v>
      </c>
      <c r="Y54" s="50">
        <v>0.819672131147541</v>
      </c>
      <c r="Z54" s="52">
        <v>0.02</v>
      </c>
      <c r="AA54" s="53">
        <v>0.0355917667238422</v>
      </c>
      <c r="AB54" s="54">
        <v>0.988150656</v>
      </c>
      <c r="AC54" s="8"/>
      <c r="AF54" s="8"/>
    </row>
    <row r="55" spans="1:32" s="10" customFormat="1" ht="13.5" customHeight="1">
      <c r="A55" s="477"/>
      <c r="B55" s="16" t="s">
        <v>32</v>
      </c>
      <c r="C55" s="41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3">
        <v>0</v>
      </c>
      <c r="J55" s="44">
        <f t="shared" si="6"/>
        <v>0</v>
      </c>
      <c r="K55" s="42">
        <v>2</v>
      </c>
      <c r="L55" s="43">
        <v>57</v>
      </c>
      <c r="M55" s="45">
        <v>59</v>
      </c>
      <c r="N55" s="46">
        <v>117</v>
      </c>
      <c r="O55" s="47">
        <v>7860</v>
      </c>
      <c r="P55" s="48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50">
        <v>0</v>
      </c>
      <c r="W55" s="51">
        <f t="shared" si="5"/>
        <v>0</v>
      </c>
      <c r="X55" s="49">
        <v>0.03278688524590164</v>
      </c>
      <c r="Y55" s="50">
        <v>0.9344262295081968</v>
      </c>
      <c r="Z55" s="52">
        <v>0.01</v>
      </c>
      <c r="AA55" s="53">
        <v>0.024867162592986186</v>
      </c>
      <c r="AB55" s="54">
        <v>1.69872488</v>
      </c>
      <c r="AC55" s="8"/>
      <c r="AF55" s="8"/>
    </row>
    <row r="56" spans="1:32" s="10" customFormat="1" ht="13.5" customHeight="1">
      <c r="A56" s="477"/>
      <c r="B56" s="16" t="s">
        <v>33</v>
      </c>
      <c r="C56" s="41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3">
        <v>0</v>
      </c>
      <c r="J56" s="44">
        <f t="shared" si="6"/>
        <v>0</v>
      </c>
      <c r="K56" s="42">
        <v>0</v>
      </c>
      <c r="L56" s="43">
        <v>66</v>
      </c>
      <c r="M56" s="45">
        <v>44</v>
      </c>
      <c r="N56" s="46">
        <v>108</v>
      </c>
      <c r="O56" s="47">
        <v>11707</v>
      </c>
      <c r="P56" s="48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50">
        <v>0</v>
      </c>
      <c r="W56" s="51">
        <f t="shared" si="5"/>
        <v>0</v>
      </c>
      <c r="X56" s="49">
        <v>0</v>
      </c>
      <c r="Y56" s="50">
        <v>1.0819672131147542</v>
      </c>
      <c r="Z56" s="52">
        <v>0.01</v>
      </c>
      <c r="AA56" s="53">
        <v>0.022789618062882464</v>
      </c>
      <c r="AB56" s="54">
        <v>2.47767196</v>
      </c>
      <c r="AC56" s="8"/>
      <c r="AF56" s="8"/>
    </row>
    <row r="57" spans="1:32" s="10" customFormat="1" ht="13.5" customHeight="1">
      <c r="A57" s="492"/>
      <c r="B57" s="131" t="s">
        <v>34</v>
      </c>
      <c r="C57" s="132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4">
        <v>0</v>
      </c>
      <c r="J57" s="135">
        <f t="shared" si="6"/>
        <v>0</v>
      </c>
      <c r="K57" s="133">
        <v>3</v>
      </c>
      <c r="L57" s="134">
        <v>81</v>
      </c>
      <c r="M57" s="136">
        <v>51</v>
      </c>
      <c r="N57" s="137">
        <v>129</v>
      </c>
      <c r="O57" s="138">
        <v>12045</v>
      </c>
      <c r="P57" s="139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1">
        <v>0</v>
      </c>
      <c r="W57" s="142">
        <f t="shared" si="5"/>
        <v>0</v>
      </c>
      <c r="X57" s="140">
        <v>0.04918032786885246</v>
      </c>
      <c r="Y57" s="141">
        <v>1.3278688524590163</v>
      </c>
      <c r="Z57" s="143">
        <v>0.01</v>
      </c>
      <c r="AA57" s="144">
        <v>0.02707808564231738</v>
      </c>
      <c r="AB57" s="145">
        <v>2.52515723</v>
      </c>
      <c r="AC57" s="8"/>
      <c r="AF57" s="8"/>
    </row>
    <row r="58" spans="1:28" s="10" customFormat="1" ht="15.75" customHeight="1">
      <c r="A58" s="490" t="s">
        <v>60</v>
      </c>
      <c r="B58" s="491"/>
      <c r="C58" s="132">
        <f aca="true" t="shared" si="7" ref="C58:AB58">SUM(C5:C57)</f>
        <v>732</v>
      </c>
      <c r="D58" s="133">
        <f t="shared" si="7"/>
        <v>2378</v>
      </c>
      <c r="E58" s="133">
        <f t="shared" si="7"/>
        <v>1516</v>
      </c>
      <c r="F58" s="133">
        <f t="shared" si="7"/>
        <v>4183</v>
      </c>
      <c r="G58" s="133">
        <f t="shared" si="7"/>
        <v>1198</v>
      </c>
      <c r="H58" s="133">
        <f t="shared" si="7"/>
        <v>1840</v>
      </c>
      <c r="I58" s="134">
        <f t="shared" si="7"/>
        <v>1928</v>
      </c>
      <c r="J58" s="135">
        <f>SUM(J5:J57)</f>
        <v>13775</v>
      </c>
      <c r="K58" s="133">
        <f t="shared" si="7"/>
        <v>24884</v>
      </c>
      <c r="L58" s="134">
        <f t="shared" si="7"/>
        <v>18545</v>
      </c>
      <c r="M58" s="136">
        <f t="shared" si="7"/>
        <v>1350060</v>
      </c>
      <c r="N58" s="137">
        <f t="shared" si="7"/>
        <v>1998036</v>
      </c>
      <c r="O58" s="138">
        <f t="shared" si="7"/>
        <v>1379330</v>
      </c>
      <c r="P58" s="139">
        <f>SUM(P5:P57)</f>
        <v>146.40000000000003</v>
      </c>
      <c r="Q58" s="140">
        <f t="shared" si="7"/>
        <v>237.79999999999995</v>
      </c>
      <c r="R58" s="140">
        <f t="shared" si="7"/>
        <v>189.5</v>
      </c>
      <c r="S58" s="140">
        <f t="shared" si="7"/>
        <v>246.0588235294118</v>
      </c>
      <c r="T58" s="140">
        <f t="shared" si="7"/>
        <v>171.1428571428572</v>
      </c>
      <c r="U58" s="140">
        <f t="shared" si="7"/>
        <v>262.85714285714283</v>
      </c>
      <c r="V58" s="141">
        <f>SUM(V5:V57)</f>
        <v>275.42857142857144</v>
      </c>
      <c r="W58" s="142">
        <f>J58/61</f>
        <v>225.81967213114754</v>
      </c>
      <c r="X58" s="140">
        <f>K58/61</f>
        <v>407.9344262295082</v>
      </c>
      <c r="Y58" s="141">
        <f>L58/61</f>
        <v>304.0163934426229</v>
      </c>
      <c r="Z58" s="146">
        <f>SUM(Z5:Z57)</f>
        <v>274.98999999999995</v>
      </c>
      <c r="AA58" s="147">
        <f t="shared" si="7"/>
        <v>415.35261205085806</v>
      </c>
      <c r="AB58" s="148">
        <f t="shared" si="7"/>
        <v>288.6856725799999</v>
      </c>
    </row>
    <row r="59" spans="1:28" ht="13.5" customHeight="1">
      <c r="A59" s="14"/>
      <c r="M59" s="3"/>
      <c r="P59" s="13" t="s">
        <v>96</v>
      </c>
      <c r="AB59" s="11"/>
    </row>
    <row r="60" spans="15:28" ht="12">
      <c r="O60" s="13"/>
      <c r="AB60" s="11"/>
    </row>
    <row r="65" ht="14.25">
      <c r="AB65" s="12"/>
    </row>
  </sheetData>
  <sheetProtection/>
  <mergeCells count="21">
    <mergeCell ref="A31:A35"/>
    <mergeCell ref="A36:A39"/>
    <mergeCell ref="A44:A48"/>
    <mergeCell ref="A49:A52"/>
    <mergeCell ref="A58:B58"/>
    <mergeCell ref="A40:A43"/>
    <mergeCell ref="A53:A57"/>
    <mergeCell ref="A5:A8"/>
    <mergeCell ref="A23:A26"/>
    <mergeCell ref="W3:Y3"/>
    <mergeCell ref="A27:A30"/>
    <mergeCell ref="A9:A12"/>
    <mergeCell ref="A13:A16"/>
    <mergeCell ref="A17:A22"/>
    <mergeCell ref="P2:AB2"/>
    <mergeCell ref="C2:O2"/>
    <mergeCell ref="C3:I3"/>
    <mergeCell ref="J3:L3"/>
    <mergeCell ref="P3:V3"/>
    <mergeCell ref="Z3:AB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J9:J22" formulaRange="1"/>
    <ignoredError sqref="B5:B5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68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8">
        <v>0</v>
      </c>
      <c r="J5" s="117">
        <f>SUM(C5:I5)</f>
        <v>0</v>
      </c>
      <c r="K5" s="157">
        <v>7</v>
      </c>
      <c r="L5" s="159">
        <v>2</v>
      </c>
      <c r="M5" s="114">
        <v>296</v>
      </c>
      <c r="N5" s="115">
        <v>318</v>
      </c>
      <c r="O5" s="120">
        <v>211</v>
      </c>
      <c r="P5" s="121">
        <f aca="true" t="shared" si="0" ref="P5:P36">C5/3</f>
        <v>0</v>
      </c>
      <c r="Q5" s="122">
        <f>D5/6</f>
        <v>0</v>
      </c>
      <c r="R5" s="122">
        <f aca="true" t="shared" si="1" ref="R5:R36">E5/5</f>
        <v>0</v>
      </c>
      <c r="S5" s="122">
        <f aca="true" t="shared" si="2" ref="S5:S36">F5/11</f>
        <v>0</v>
      </c>
      <c r="T5" s="122">
        <f aca="true" t="shared" si="3" ref="T5:T36">G5/4</f>
        <v>0</v>
      </c>
      <c r="U5" s="122">
        <f>H5/4</f>
        <v>0</v>
      </c>
      <c r="V5" s="123">
        <f aca="true" t="shared" si="4" ref="V5:V36">I5/4</f>
        <v>0</v>
      </c>
      <c r="W5" s="124">
        <f>J5/37</f>
        <v>0</v>
      </c>
      <c r="X5" s="122">
        <v>0.1891891891891892</v>
      </c>
      <c r="Y5" s="161">
        <v>0.05405405405405406</v>
      </c>
      <c r="Z5" s="162">
        <v>0.09</v>
      </c>
      <c r="AA5" s="163">
        <v>0.11</v>
      </c>
      <c r="AB5" s="127">
        <v>0.07</v>
      </c>
    </row>
    <row r="6" spans="1:28" s="164" customFormat="1" ht="13.5" customHeight="1">
      <c r="A6" s="480"/>
      <c r="B6" s="18" t="s">
        <v>1</v>
      </c>
      <c r="C6" s="44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2">
        <v>2</v>
      </c>
      <c r="J6" s="44">
        <f aca="true" t="shared" si="5" ref="J6:J57">SUM(C6:I6)</f>
        <v>2</v>
      </c>
      <c r="K6" s="71">
        <v>5</v>
      </c>
      <c r="L6" s="165">
        <v>5</v>
      </c>
      <c r="M6" s="41">
        <v>300</v>
      </c>
      <c r="N6" s="42">
        <v>295</v>
      </c>
      <c r="O6" s="47">
        <v>293</v>
      </c>
      <c r="P6" s="48">
        <f t="shared" si="0"/>
        <v>0</v>
      </c>
      <c r="Q6" s="49">
        <f aca="true" t="shared" si="6" ref="Q6:Q56">D6/6</f>
        <v>0</v>
      </c>
      <c r="R6" s="49">
        <f t="shared" si="1"/>
        <v>0</v>
      </c>
      <c r="S6" s="49">
        <f t="shared" si="2"/>
        <v>0</v>
      </c>
      <c r="T6" s="49">
        <f t="shared" si="3"/>
        <v>0</v>
      </c>
      <c r="U6" s="49">
        <f aca="true" t="shared" si="7" ref="U6:U56">H6/4</f>
        <v>0</v>
      </c>
      <c r="V6" s="50">
        <f t="shared" si="4"/>
        <v>0.5</v>
      </c>
      <c r="W6" s="51">
        <f aca="true" t="shared" si="8" ref="W6:W57">J6/37</f>
        <v>0.05405405405405406</v>
      </c>
      <c r="X6" s="49">
        <v>0.13513513513513514</v>
      </c>
      <c r="Y6" s="90">
        <v>0.13513513513513514</v>
      </c>
      <c r="Z6" s="167">
        <v>0.1</v>
      </c>
      <c r="AA6" s="168">
        <v>0.1</v>
      </c>
      <c r="AB6" s="54">
        <v>0.1</v>
      </c>
    </row>
    <row r="7" spans="1:28" s="164" customFormat="1" ht="13.5" customHeight="1">
      <c r="A7" s="480"/>
      <c r="B7" s="18" t="s">
        <v>2</v>
      </c>
      <c r="C7" s="44">
        <v>0</v>
      </c>
      <c r="D7" s="71">
        <v>1</v>
      </c>
      <c r="E7" s="71">
        <v>0</v>
      </c>
      <c r="F7" s="71">
        <v>0</v>
      </c>
      <c r="G7" s="71">
        <v>0</v>
      </c>
      <c r="H7" s="71">
        <v>0</v>
      </c>
      <c r="I7" s="72">
        <v>1</v>
      </c>
      <c r="J7" s="44">
        <f t="shared" si="5"/>
        <v>2</v>
      </c>
      <c r="K7" s="71">
        <v>6</v>
      </c>
      <c r="L7" s="165">
        <v>2</v>
      </c>
      <c r="M7" s="41">
        <v>365</v>
      </c>
      <c r="N7" s="42">
        <v>390</v>
      </c>
      <c r="O7" s="47">
        <v>253</v>
      </c>
      <c r="P7" s="48">
        <f t="shared" si="0"/>
        <v>0</v>
      </c>
      <c r="Q7" s="49">
        <f t="shared" si="6"/>
        <v>0.16666666666666666</v>
      </c>
      <c r="R7" s="49">
        <f t="shared" si="1"/>
        <v>0</v>
      </c>
      <c r="S7" s="49">
        <f t="shared" si="2"/>
        <v>0</v>
      </c>
      <c r="T7" s="49">
        <f t="shared" si="3"/>
        <v>0</v>
      </c>
      <c r="U7" s="49">
        <f t="shared" si="7"/>
        <v>0</v>
      </c>
      <c r="V7" s="50">
        <f t="shared" si="4"/>
        <v>0.25</v>
      </c>
      <c r="W7" s="51">
        <f t="shared" si="8"/>
        <v>0.05405405405405406</v>
      </c>
      <c r="X7" s="49">
        <v>0.16216216216216217</v>
      </c>
      <c r="Y7" s="90">
        <v>0.05405405405405406</v>
      </c>
      <c r="Z7" s="167">
        <v>0.12</v>
      </c>
      <c r="AA7" s="168">
        <v>0.13</v>
      </c>
      <c r="AB7" s="54">
        <v>0.08</v>
      </c>
    </row>
    <row r="8" spans="1:28" s="164" customFormat="1" ht="13.5" customHeight="1">
      <c r="A8" s="480"/>
      <c r="B8" s="18" t="s">
        <v>3</v>
      </c>
      <c r="C8" s="44">
        <v>0</v>
      </c>
      <c r="D8" s="71">
        <v>0</v>
      </c>
      <c r="E8" s="71">
        <v>1</v>
      </c>
      <c r="F8" s="71">
        <v>0</v>
      </c>
      <c r="G8" s="71">
        <v>0</v>
      </c>
      <c r="H8" s="71">
        <v>0</v>
      </c>
      <c r="I8" s="72">
        <v>4</v>
      </c>
      <c r="J8" s="44">
        <f t="shared" si="5"/>
        <v>5</v>
      </c>
      <c r="K8" s="71">
        <v>3</v>
      </c>
      <c r="L8" s="165">
        <v>1</v>
      </c>
      <c r="M8" s="41">
        <v>413</v>
      </c>
      <c r="N8" s="42">
        <v>451</v>
      </c>
      <c r="O8" s="47">
        <v>224</v>
      </c>
      <c r="P8" s="48">
        <f t="shared" si="0"/>
        <v>0</v>
      </c>
      <c r="Q8" s="49">
        <f t="shared" si="6"/>
        <v>0</v>
      </c>
      <c r="R8" s="49">
        <f t="shared" si="1"/>
        <v>0.2</v>
      </c>
      <c r="S8" s="49">
        <f t="shared" si="2"/>
        <v>0</v>
      </c>
      <c r="T8" s="49">
        <f t="shared" si="3"/>
        <v>0</v>
      </c>
      <c r="U8" s="49">
        <f t="shared" si="7"/>
        <v>0</v>
      </c>
      <c r="V8" s="50">
        <f t="shared" si="4"/>
        <v>1</v>
      </c>
      <c r="W8" s="51">
        <f t="shared" si="8"/>
        <v>0.13513513513513514</v>
      </c>
      <c r="X8" s="49">
        <v>0.08108108108108109</v>
      </c>
      <c r="Y8" s="90">
        <v>0.02702702702702703</v>
      </c>
      <c r="Z8" s="167">
        <v>0.13</v>
      </c>
      <c r="AA8" s="168">
        <v>0.15</v>
      </c>
      <c r="AB8" s="54">
        <v>0.07</v>
      </c>
    </row>
    <row r="9" spans="1:28" s="164" customFormat="1" ht="13.5" customHeight="1">
      <c r="A9" s="483">
        <v>2</v>
      </c>
      <c r="B9" s="17" t="s">
        <v>4</v>
      </c>
      <c r="C9" s="74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6">
        <v>7</v>
      </c>
      <c r="J9" s="74">
        <f t="shared" si="5"/>
        <v>7</v>
      </c>
      <c r="K9" s="75">
        <v>5</v>
      </c>
      <c r="L9" s="170">
        <v>2</v>
      </c>
      <c r="M9" s="128">
        <v>466</v>
      </c>
      <c r="N9" s="129">
        <v>488</v>
      </c>
      <c r="O9" s="79">
        <v>242</v>
      </c>
      <c r="P9" s="80">
        <f t="shared" si="0"/>
        <v>0</v>
      </c>
      <c r="Q9" s="81">
        <f t="shared" si="6"/>
        <v>0</v>
      </c>
      <c r="R9" s="81">
        <f t="shared" si="1"/>
        <v>0</v>
      </c>
      <c r="S9" s="81">
        <f t="shared" si="2"/>
        <v>0</v>
      </c>
      <c r="T9" s="81">
        <f t="shared" si="3"/>
        <v>0</v>
      </c>
      <c r="U9" s="81">
        <f t="shared" si="7"/>
        <v>0</v>
      </c>
      <c r="V9" s="82">
        <f t="shared" si="4"/>
        <v>1.75</v>
      </c>
      <c r="W9" s="83">
        <f t="shared" si="8"/>
        <v>0.1891891891891892</v>
      </c>
      <c r="X9" s="81">
        <v>0.13513513513513514</v>
      </c>
      <c r="Y9" s="94">
        <v>0.05405405405405406</v>
      </c>
      <c r="Z9" s="171">
        <v>0.15</v>
      </c>
      <c r="AA9" s="172">
        <v>0.16</v>
      </c>
      <c r="AB9" s="86">
        <v>0.08</v>
      </c>
    </row>
    <row r="10" spans="1:28" s="173" customFormat="1" ht="13.5" customHeight="1">
      <c r="A10" s="483"/>
      <c r="B10" s="18" t="s">
        <v>5</v>
      </c>
      <c r="C10" s="45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88">
        <v>0</v>
      </c>
      <c r="J10" s="44">
        <f t="shared" si="5"/>
        <v>0</v>
      </c>
      <c r="K10" s="46">
        <v>13</v>
      </c>
      <c r="L10" s="88">
        <v>4</v>
      </c>
      <c r="M10" s="45">
        <v>347</v>
      </c>
      <c r="N10" s="46">
        <v>558</v>
      </c>
      <c r="O10" s="47">
        <v>238</v>
      </c>
      <c r="P10" s="48">
        <f t="shared" si="0"/>
        <v>0</v>
      </c>
      <c r="Q10" s="49">
        <f t="shared" si="6"/>
        <v>0</v>
      </c>
      <c r="R10" s="49">
        <f t="shared" si="1"/>
        <v>0</v>
      </c>
      <c r="S10" s="49">
        <f t="shared" si="2"/>
        <v>0</v>
      </c>
      <c r="T10" s="49">
        <f t="shared" si="3"/>
        <v>0</v>
      </c>
      <c r="U10" s="49">
        <f t="shared" si="7"/>
        <v>0</v>
      </c>
      <c r="V10" s="166">
        <f t="shared" si="4"/>
        <v>0</v>
      </c>
      <c r="W10" s="51">
        <f t="shared" si="8"/>
        <v>0</v>
      </c>
      <c r="X10" s="89">
        <v>0.35135135135135137</v>
      </c>
      <c r="Y10" s="90">
        <v>0.10810810810810811</v>
      </c>
      <c r="Z10" s="52">
        <v>0.11</v>
      </c>
      <c r="AA10" s="53">
        <v>0.18</v>
      </c>
      <c r="AB10" s="54">
        <v>0.08</v>
      </c>
    </row>
    <row r="11" spans="1:28" s="173" customFormat="1" ht="13.5" customHeight="1">
      <c r="A11" s="483"/>
      <c r="B11" s="18" t="s">
        <v>6</v>
      </c>
      <c r="C11" s="45">
        <v>0</v>
      </c>
      <c r="D11" s="46">
        <v>0</v>
      </c>
      <c r="E11" s="46">
        <v>0</v>
      </c>
      <c r="F11" s="46">
        <v>2</v>
      </c>
      <c r="G11" s="46">
        <v>0</v>
      </c>
      <c r="H11" s="46">
        <v>0</v>
      </c>
      <c r="I11" s="88">
        <v>6</v>
      </c>
      <c r="J11" s="44">
        <f t="shared" si="5"/>
        <v>8</v>
      </c>
      <c r="K11" s="46">
        <v>8</v>
      </c>
      <c r="L11" s="88">
        <v>1</v>
      </c>
      <c r="M11" s="45">
        <v>363</v>
      </c>
      <c r="N11" s="46">
        <v>606</v>
      </c>
      <c r="O11" s="47">
        <v>248</v>
      </c>
      <c r="P11" s="48">
        <f t="shared" si="0"/>
        <v>0</v>
      </c>
      <c r="Q11" s="49">
        <f t="shared" si="6"/>
        <v>0</v>
      </c>
      <c r="R11" s="49">
        <f t="shared" si="1"/>
        <v>0</v>
      </c>
      <c r="S11" s="49">
        <f t="shared" si="2"/>
        <v>0.18181818181818182</v>
      </c>
      <c r="T11" s="49">
        <f t="shared" si="3"/>
        <v>0</v>
      </c>
      <c r="U11" s="49">
        <f t="shared" si="7"/>
        <v>0</v>
      </c>
      <c r="V11" s="166">
        <f t="shared" si="4"/>
        <v>1.5</v>
      </c>
      <c r="W11" s="51">
        <f t="shared" si="8"/>
        <v>0.21621621621621623</v>
      </c>
      <c r="X11" s="89">
        <v>0.21621621621621623</v>
      </c>
      <c r="Y11" s="90">
        <v>0.02702702702702703</v>
      </c>
      <c r="Z11" s="52">
        <v>0.12</v>
      </c>
      <c r="AA11" s="53">
        <v>0.2</v>
      </c>
      <c r="AB11" s="54">
        <v>0.08</v>
      </c>
    </row>
    <row r="12" spans="1:28" s="173" customFormat="1" ht="13.5" customHeight="1">
      <c r="A12" s="483"/>
      <c r="B12" s="18" t="s">
        <v>7</v>
      </c>
      <c r="C12" s="45">
        <v>0</v>
      </c>
      <c r="D12" s="46">
        <v>0</v>
      </c>
      <c r="E12" s="46">
        <v>0</v>
      </c>
      <c r="F12" s="46">
        <v>3</v>
      </c>
      <c r="G12" s="46">
        <v>0</v>
      </c>
      <c r="H12" s="46">
        <v>0</v>
      </c>
      <c r="I12" s="88">
        <v>11</v>
      </c>
      <c r="J12" s="44">
        <f t="shared" si="5"/>
        <v>14</v>
      </c>
      <c r="K12" s="46">
        <v>34</v>
      </c>
      <c r="L12" s="88">
        <v>0</v>
      </c>
      <c r="M12" s="45">
        <v>468</v>
      </c>
      <c r="N12" s="46">
        <v>777</v>
      </c>
      <c r="O12" s="47">
        <v>209</v>
      </c>
      <c r="P12" s="48">
        <f t="shared" si="0"/>
        <v>0</v>
      </c>
      <c r="Q12" s="49">
        <f t="shared" si="6"/>
        <v>0</v>
      </c>
      <c r="R12" s="49">
        <f t="shared" si="1"/>
        <v>0</v>
      </c>
      <c r="S12" s="49">
        <f t="shared" si="2"/>
        <v>0.2727272727272727</v>
      </c>
      <c r="T12" s="49">
        <f t="shared" si="3"/>
        <v>0</v>
      </c>
      <c r="U12" s="49">
        <f t="shared" si="7"/>
        <v>0</v>
      </c>
      <c r="V12" s="166">
        <f t="shared" si="4"/>
        <v>2.75</v>
      </c>
      <c r="W12" s="51">
        <f t="shared" si="8"/>
        <v>0.3783783783783784</v>
      </c>
      <c r="X12" s="89">
        <v>0.918918918918919</v>
      </c>
      <c r="Y12" s="90">
        <v>0</v>
      </c>
      <c r="Z12" s="52">
        <v>0.15</v>
      </c>
      <c r="AA12" s="53">
        <v>0.26</v>
      </c>
      <c r="AB12" s="54">
        <v>0.07</v>
      </c>
    </row>
    <row r="13" spans="1:28" s="173" customFormat="1" ht="13.5" customHeight="1">
      <c r="A13" s="489">
        <v>3</v>
      </c>
      <c r="B13" s="17" t="s">
        <v>8</v>
      </c>
      <c r="C13" s="77">
        <v>0</v>
      </c>
      <c r="D13" s="78">
        <v>0</v>
      </c>
      <c r="E13" s="78">
        <v>1</v>
      </c>
      <c r="F13" s="78">
        <v>1</v>
      </c>
      <c r="G13" s="78">
        <v>0</v>
      </c>
      <c r="H13" s="78">
        <v>1</v>
      </c>
      <c r="I13" s="92">
        <v>1</v>
      </c>
      <c r="J13" s="74">
        <f t="shared" si="5"/>
        <v>4</v>
      </c>
      <c r="K13" s="78">
        <v>29</v>
      </c>
      <c r="L13" s="92">
        <v>0</v>
      </c>
      <c r="M13" s="77">
        <v>418</v>
      </c>
      <c r="N13" s="78">
        <v>866</v>
      </c>
      <c r="O13" s="79">
        <v>227</v>
      </c>
      <c r="P13" s="80">
        <f t="shared" si="0"/>
        <v>0</v>
      </c>
      <c r="Q13" s="81">
        <f t="shared" si="6"/>
        <v>0</v>
      </c>
      <c r="R13" s="81">
        <f t="shared" si="1"/>
        <v>0.2</v>
      </c>
      <c r="S13" s="81">
        <f t="shared" si="2"/>
        <v>0.09090909090909091</v>
      </c>
      <c r="T13" s="81">
        <f t="shared" si="3"/>
        <v>0</v>
      </c>
      <c r="U13" s="81">
        <f t="shared" si="7"/>
        <v>0.25</v>
      </c>
      <c r="V13" s="282">
        <f t="shared" si="4"/>
        <v>0.25</v>
      </c>
      <c r="W13" s="83">
        <f t="shared" si="8"/>
        <v>0.10810810810810811</v>
      </c>
      <c r="X13" s="93">
        <v>0.7837837837837838</v>
      </c>
      <c r="Y13" s="94">
        <v>0</v>
      </c>
      <c r="Z13" s="84">
        <v>0.13</v>
      </c>
      <c r="AA13" s="85">
        <v>0.29</v>
      </c>
      <c r="AB13" s="86">
        <v>0.07</v>
      </c>
    </row>
    <row r="14" spans="1:28" s="173" customFormat="1" ht="13.5" customHeight="1">
      <c r="A14" s="477"/>
      <c r="B14" s="18" t="s">
        <v>9</v>
      </c>
      <c r="C14" s="45">
        <v>0</v>
      </c>
      <c r="D14" s="46">
        <v>0</v>
      </c>
      <c r="E14" s="46">
        <v>0</v>
      </c>
      <c r="F14" s="46">
        <v>1</v>
      </c>
      <c r="G14" s="46">
        <v>1</v>
      </c>
      <c r="H14" s="46">
        <v>0</v>
      </c>
      <c r="I14" s="88">
        <v>0</v>
      </c>
      <c r="J14" s="44">
        <f t="shared" si="5"/>
        <v>2</v>
      </c>
      <c r="K14" s="46">
        <v>65</v>
      </c>
      <c r="L14" s="88">
        <v>0</v>
      </c>
      <c r="M14" s="45">
        <v>403</v>
      </c>
      <c r="N14" s="46">
        <v>1116</v>
      </c>
      <c r="O14" s="47">
        <v>219</v>
      </c>
      <c r="P14" s="48">
        <f t="shared" si="0"/>
        <v>0</v>
      </c>
      <c r="Q14" s="49">
        <f t="shared" si="6"/>
        <v>0</v>
      </c>
      <c r="R14" s="49">
        <f t="shared" si="1"/>
        <v>0</v>
      </c>
      <c r="S14" s="49">
        <f t="shared" si="2"/>
        <v>0.09090909090909091</v>
      </c>
      <c r="T14" s="49">
        <f t="shared" si="3"/>
        <v>0.25</v>
      </c>
      <c r="U14" s="49">
        <f t="shared" si="7"/>
        <v>0</v>
      </c>
      <c r="V14" s="50">
        <f t="shared" si="4"/>
        <v>0</v>
      </c>
      <c r="W14" s="51">
        <f t="shared" si="8"/>
        <v>0.05405405405405406</v>
      </c>
      <c r="X14" s="89">
        <v>1.7567567567567568</v>
      </c>
      <c r="Y14" s="90">
        <v>0</v>
      </c>
      <c r="Z14" s="52">
        <v>0.13</v>
      </c>
      <c r="AA14" s="53">
        <v>0.37</v>
      </c>
      <c r="AB14" s="54">
        <v>0.07</v>
      </c>
    </row>
    <row r="15" spans="1:28" s="173" customFormat="1" ht="13.5" customHeight="1">
      <c r="A15" s="477"/>
      <c r="B15" s="18" t="s">
        <v>10</v>
      </c>
      <c r="C15" s="45">
        <v>1</v>
      </c>
      <c r="D15" s="46">
        <v>0</v>
      </c>
      <c r="E15" s="46">
        <v>0</v>
      </c>
      <c r="F15" s="46">
        <v>2</v>
      </c>
      <c r="G15" s="46">
        <v>0</v>
      </c>
      <c r="H15" s="46">
        <v>0</v>
      </c>
      <c r="I15" s="88">
        <v>0</v>
      </c>
      <c r="J15" s="44">
        <f t="shared" si="5"/>
        <v>3</v>
      </c>
      <c r="K15" s="46">
        <v>66</v>
      </c>
      <c r="L15" s="88">
        <v>0</v>
      </c>
      <c r="M15" s="45">
        <v>405</v>
      </c>
      <c r="N15" s="46">
        <v>1262</v>
      </c>
      <c r="O15" s="47">
        <v>194</v>
      </c>
      <c r="P15" s="48">
        <f t="shared" si="0"/>
        <v>0.3333333333333333</v>
      </c>
      <c r="Q15" s="49">
        <f t="shared" si="6"/>
        <v>0</v>
      </c>
      <c r="R15" s="49">
        <f t="shared" si="1"/>
        <v>0</v>
      </c>
      <c r="S15" s="49">
        <f t="shared" si="2"/>
        <v>0.18181818181818182</v>
      </c>
      <c r="T15" s="49">
        <f t="shared" si="3"/>
        <v>0</v>
      </c>
      <c r="U15" s="49">
        <f t="shared" si="7"/>
        <v>0</v>
      </c>
      <c r="V15" s="50">
        <f t="shared" si="4"/>
        <v>0</v>
      </c>
      <c r="W15" s="51">
        <f t="shared" si="8"/>
        <v>0.08108108108108109</v>
      </c>
      <c r="X15" s="89">
        <v>1.7837837837837838</v>
      </c>
      <c r="Y15" s="90">
        <v>0</v>
      </c>
      <c r="Z15" s="52">
        <v>0.13</v>
      </c>
      <c r="AA15" s="53">
        <v>0.42</v>
      </c>
      <c r="AB15" s="54">
        <v>0.06</v>
      </c>
    </row>
    <row r="16" spans="1:28" s="173" customFormat="1" ht="13.5" customHeight="1">
      <c r="A16" s="477"/>
      <c r="B16" s="18" t="s">
        <v>11</v>
      </c>
      <c r="C16" s="45">
        <v>0</v>
      </c>
      <c r="D16" s="46">
        <v>0</v>
      </c>
      <c r="E16" s="46">
        <v>0</v>
      </c>
      <c r="F16" s="46">
        <v>0</v>
      </c>
      <c r="G16" s="46">
        <v>1</v>
      </c>
      <c r="H16" s="46">
        <v>0</v>
      </c>
      <c r="I16" s="88">
        <v>0</v>
      </c>
      <c r="J16" s="44">
        <f t="shared" si="5"/>
        <v>1</v>
      </c>
      <c r="K16" s="46">
        <v>66</v>
      </c>
      <c r="L16" s="88">
        <v>0</v>
      </c>
      <c r="M16" s="45">
        <v>358</v>
      </c>
      <c r="N16" s="46">
        <v>1112</v>
      </c>
      <c r="O16" s="47">
        <v>206</v>
      </c>
      <c r="P16" s="48">
        <f t="shared" si="0"/>
        <v>0</v>
      </c>
      <c r="Q16" s="49">
        <f t="shared" si="6"/>
        <v>0</v>
      </c>
      <c r="R16" s="49">
        <f t="shared" si="1"/>
        <v>0</v>
      </c>
      <c r="S16" s="49">
        <f t="shared" si="2"/>
        <v>0</v>
      </c>
      <c r="T16" s="49">
        <f t="shared" si="3"/>
        <v>0.25</v>
      </c>
      <c r="U16" s="49">
        <f t="shared" si="7"/>
        <v>0</v>
      </c>
      <c r="V16" s="50">
        <f t="shared" si="4"/>
        <v>0</v>
      </c>
      <c r="W16" s="51">
        <f t="shared" si="8"/>
        <v>0.02702702702702703</v>
      </c>
      <c r="X16" s="89">
        <v>1.7837837837837838</v>
      </c>
      <c r="Y16" s="90">
        <v>0</v>
      </c>
      <c r="Z16" s="52">
        <v>0.12</v>
      </c>
      <c r="AA16" s="53">
        <v>0.37</v>
      </c>
      <c r="AB16" s="54">
        <v>0.07</v>
      </c>
    </row>
    <row r="17" spans="1:28" s="173" customFormat="1" ht="13.5" customHeight="1">
      <c r="A17" s="478"/>
      <c r="B17" s="174" t="s">
        <v>12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175">
        <v>0</v>
      </c>
      <c r="J17" s="59">
        <f t="shared" si="5"/>
        <v>0</v>
      </c>
      <c r="K17" s="61">
        <v>119</v>
      </c>
      <c r="L17" s="175">
        <v>1</v>
      </c>
      <c r="M17" s="60">
        <v>382</v>
      </c>
      <c r="N17" s="61">
        <v>1183</v>
      </c>
      <c r="O17" s="62">
        <v>180</v>
      </c>
      <c r="P17" s="63">
        <f t="shared" si="0"/>
        <v>0</v>
      </c>
      <c r="Q17" s="64">
        <f t="shared" si="6"/>
        <v>0</v>
      </c>
      <c r="R17" s="64">
        <f t="shared" si="1"/>
        <v>0</v>
      </c>
      <c r="S17" s="64">
        <f t="shared" si="2"/>
        <v>0</v>
      </c>
      <c r="T17" s="64">
        <f t="shared" si="3"/>
        <v>0</v>
      </c>
      <c r="U17" s="64">
        <f t="shared" si="7"/>
        <v>0</v>
      </c>
      <c r="V17" s="65">
        <f t="shared" si="4"/>
        <v>0</v>
      </c>
      <c r="W17" s="66">
        <f t="shared" si="8"/>
        <v>0</v>
      </c>
      <c r="X17" s="176">
        <v>3.2162162162162162</v>
      </c>
      <c r="Y17" s="177">
        <v>0.02702702702702703</v>
      </c>
      <c r="Z17" s="67">
        <v>0.12</v>
      </c>
      <c r="AA17" s="68">
        <v>0.39</v>
      </c>
      <c r="AB17" s="69">
        <v>0.06</v>
      </c>
    </row>
    <row r="18" spans="1:28" s="178" customFormat="1" ht="13.5" customHeight="1">
      <c r="A18" s="489">
        <v>4</v>
      </c>
      <c r="B18" s="18" t="s">
        <v>13</v>
      </c>
      <c r="C18" s="41">
        <v>0</v>
      </c>
      <c r="D18" s="42">
        <v>0</v>
      </c>
      <c r="E18" s="42">
        <v>0</v>
      </c>
      <c r="F18" s="42">
        <v>1</v>
      </c>
      <c r="G18" s="42">
        <v>0</v>
      </c>
      <c r="H18" s="42">
        <v>0</v>
      </c>
      <c r="I18" s="43">
        <v>0</v>
      </c>
      <c r="J18" s="44">
        <f t="shared" si="5"/>
        <v>1</v>
      </c>
      <c r="K18" s="42">
        <v>87</v>
      </c>
      <c r="L18" s="88">
        <v>1</v>
      </c>
      <c r="M18" s="41">
        <v>349</v>
      </c>
      <c r="N18" s="42">
        <v>1313</v>
      </c>
      <c r="O18" s="47">
        <v>205</v>
      </c>
      <c r="P18" s="48">
        <f t="shared" si="0"/>
        <v>0</v>
      </c>
      <c r="Q18" s="49">
        <f t="shared" si="6"/>
        <v>0</v>
      </c>
      <c r="R18" s="49">
        <f t="shared" si="1"/>
        <v>0</v>
      </c>
      <c r="S18" s="49">
        <f t="shared" si="2"/>
        <v>0.09090909090909091</v>
      </c>
      <c r="T18" s="49">
        <f t="shared" si="3"/>
        <v>0</v>
      </c>
      <c r="U18" s="49">
        <f t="shared" si="7"/>
        <v>0</v>
      </c>
      <c r="V18" s="166">
        <f t="shared" si="4"/>
        <v>0</v>
      </c>
      <c r="W18" s="51">
        <f t="shared" si="8"/>
        <v>0.02702702702702703</v>
      </c>
      <c r="X18" s="49">
        <v>2.3513513513513513</v>
      </c>
      <c r="Y18" s="90">
        <v>0.02702702702702703</v>
      </c>
      <c r="Z18" s="167">
        <v>0.11</v>
      </c>
      <c r="AA18" s="168">
        <v>0.43</v>
      </c>
      <c r="AB18" s="54">
        <v>0.07</v>
      </c>
    </row>
    <row r="19" spans="1:28" s="178" customFormat="1" ht="13.5" customHeight="1">
      <c r="A19" s="477"/>
      <c r="B19" s="18" t="s">
        <v>14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3">
        <v>0</v>
      </c>
      <c r="J19" s="44">
        <f t="shared" si="5"/>
        <v>0</v>
      </c>
      <c r="K19" s="42">
        <v>148</v>
      </c>
      <c r="L19" s="88">
        <v>0</v>
      </c>
      <c r="M19" s="41">
        <v>539</v>
      </c>
      <c r="N19" s="42">
        <v>1674</v>
      </c>
      <c r="O19" s="47">
        <v>237</v>
      </c>
      <c r="P19" s="48">
        <f t="shared" si="0"/>
        <v>0</v>
      </c>
      <c r="Q19" s="49">
        <f t="shared" si="6"/>
        <v>0</v>
      </c>
      <c r="R19" s="49">
        <f t="shared" si="1"/>
        <v>0</v>
      </c>
      <c r="S19" s="49">
        <f t="shared" si="2"/>
        <v>0</v>
      </c>
      <c r="T19" s="49">
        <f t="shared" si="3"/>
        <v>0</v>
      </c>
      <c r="U19" s="49">
        <f t="shared" si="7"/>
        <v>0</v>
      </c>
      <c r="V19" s="166">
        <f t="shared" si="4"/>
        <v>0</v>
      </c>
      <c r="W19" s="51">
        <f t="shared" si="8"/>
        <v>0</v>
      </c>
      <c r="X19" s="49">
        <v>4</v>
      </c>
      <c r="Y19" s="90">
        <v>0</v>
      </c>
      <c r="Z19" s="167">
        <v>0.17</v>
      </c>
      <c r="AA19" s="168">
        <v>0.55</v>
      </c>
      <c r="AB19" s="54">
        <v>0.08</v>
      </c>
    </row>
    <row r="20" spans="1:28" s="178" customFormat="1" ht="13.5" customHeight="1">
      <c r="A20" s="477"/>
      <c r="B20" s="18" t="s">
        <v>15</v>
      </c>
      <c r="C20" s="41">
        <v>0</v>
      </c>
      <c r="D20" s="42">
        <v>0</v>
      </c>
      <c r="E20" s="42">
        <v>0</v>
      </c>
      <c r="F20" s="42">
        <v>1</v>
      </c>
      <c r="G20" s="42">
        <v>0</v>
      </c>
      <c r="H20" s="42">
        <v>0</v>
      </c>
      <c r="I20" s="43">
        <v>0</v>
      </c>
      <c r="J20" s="44">
        <f t="shared" si="5"/>
        <v>1</v>
      </c>
      <c r="K20" s="42">
        <v>267</v>
      </c>
      <c r="L20" s="88">
        <v>1</v>
      </c>
      <c r="M20" s="41">
        <v>641</v>
      </c>
      <c r="N20" s="42">
        <v>2392</v>
      </c>
      <c r="O20" s="47">
        <v>231</v>
      </c>
      <c r="P20" s="48">
        <f t="shared" si="0"/>
        <v>0</v>
      </c>
      <c r="Q20" s="49">
        <f t="shared" si="6"/>
        <v>0</v>
      </c>
      <c r="R20" s="49">
        <f t="shared" si="1"/>
        <v>0</v>
      </c>
      <c r="S20" s="49">
        <f t="shared" si="2"/>
        <v>0.09090909090909091</v>
      </c>
      <c r="T20" s="49">
        <f t="shared" si="3"/>
        <v>0</v>
      </c>
      <c r="U20" s="49">
        <f t="shared" si="7"/>
        <v>0</v>
      </c>
      <c r="V20" s="166">
        <f t="shared" si="4"/>
        <v>0</v>
      </c>
      <c r="W20" s="51">
        <f t="shared" si="8"/>
        <v>0.02702702702702703</v>
      </c>
      <c r="X20" s="49">
        <v>7.216216216216216</v>
      </c>
      <c r="Y20" s="90">
        <v>0.02702702702702703</v>
      </c>
      <c r="Z20" s="167">
        <v>0.2</v>
      </c>
      <c r="AA20" s="168">
        <v>0.79</v>
      </c>
      <c r="AB20" s="54">
        <v>0.08</v>
      </c>
    </row>
    <row r="21" spans="1:28" s="178" customFormat="1" ht="13.5" customHeight="1">
      <c r="A21" s="478"/>
      <c r="B21" s="18" t="s">
        <v>16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3">
        <v>0</v>
      </c>
      <c r="J21" s="44">
        <f t="shared" si="5"/>
        <v>0</v>
      </c>
      <c r="K21" s="42">
        <v>293</v>
      </c>
      <c r="L21" s="88">
        <v>2</v>
      </c>
      <c r="M21" s="41">
        <v>717</v>
      </c>
      <c r="N21" s="42">
        <v>2494</v>
      </c>
      <c r="O21" s="47">
        <v>294</v>
      </c>
      <c r="P21" s="48">
        <f t="shared" si="0"/>
        <v>0</v>
      </c>
      <c r="Q21" s="49">
        <f t="shared" si="6"/>
        <v>0</v>
      </c>
      <c r="R21" s="49">
        <f t="shared" si="1"/>
        <v>0</v>
      </c>
      <c r="S21" s="49">
        <f t="shared" si="2"/>
        <v>0</v>
      </c>
      <c r="T21" s="49">
        <f t="shared" si="3"/>
        <v>0</v>
      </c>
      <c r="U21" s="49">
        <f t="shared" si="7"/>
        <v>0</v>
      </c>
      <c r="V21" s="166">
        <f t="shared" si="4"/>
        <v>0</v>
      </c>
      <c r="W21" s="51">
        <f t="shared" si="8"/>
        <v>0</v>
      </c>
      <c r="X21" s="49">
        <v>7.918918918918919</v>
      </c>
      <c r="Y21" s="90">
        <v>0.05405405405405406</v>
      </c>
      <c r="Z21" s="167">
        <v>0.23</v>
      </c>
      <c r="AA21" s="168">
        <v>0.83</v>
      </c>
      <c r="AB21" s="54">
        <v>0.1</v>
      </c>
    </row>
    <row r="22" spans="1:28" s="178" customFormat="1" ht="13.5" customHeight="1">
      <c r="A22" s="480">
        <v>5</v>
      </c>
      <c r="B22" s="17" t="s">
        <v>17</v>
      </c>
      <c r="C22" s="128">
        <v>0</v>
      </c>
      <c r="D22" s="129">
        <v>0</v>
      </c>
      <c r="E22" s="129">
        <v>1</v>
      </c>
      <c r="F22" s="129">
        <v>3</v>
      </c>
      <c r="G22" s="129">
        <v>0</v>
      </c>
      <c r="H22" s="129">
        <v>0</v>
      </c>
      <c r="I22" s="130">
        <v>0</v>
      </c>
      <c r="J22" s="74">
        <f t="shared" si="5"/>
        <v>4</v>
      </c>
      <c r="K22" s="129">
        <v>139</v>
      </c>
      <c r="L22" s="92">
        <v>0</v>
      </c>
      <c r="M22" s="128">
        <v>679</v>
      </c>
      <c r="N22" s="129">
        <v>1679</v>
      </c>
      <c r="O22" s="79">
        <v>277</v>
      </c>
      <c r="P22" s="80">
        <f t="shared" si="0"/>
        <v>0</v>
      </c>
      <c r="Q22" s="81">
        <f t="shared" si="6"/>
        <v>0</v>
      </c>
      <c r="R22" s="81">
        <f t="shared" si="1"/>
        <v>0.2</v>
      </c>
      <c r="S22" s="81">
        <f t="shared" si="2"/>
        <v>0.2727272727272727</v>
      </c>
      <c r="T22" s="81">
        <f t="shared" si="3"/>
        <v>0</v>
      </c>
      <c r="U22" s="81">
        <f t="shared" si="7"/>
        <v>0</v>
      </c>
      <c r="V22" s="282">
        <f t="shared" si="4"/>
        <v>0</v>
      </c>
      <c r="W22" s="83">
        <f t="shared" si="8"/>
        <v>0.10810810810810811</v>
      </c>
      <c r="X22" s="81">
        <v>3.7567567567567566</v>
      </c>
      <c r="Y22" s="94">
        <v>0</v>
      </c>
      <c r="Z22" s="171">
        <v>0.22</v>
      </c>
      <c r="AA22" s="172">
        <v>0.55</v>
      </c>
      <c r="AB22" s="86">
        <v>0.09</v>
      </c>
    </row>
    <row r="23" spans="1:28" s="178" customFormat="1" ht="13.5" customHeight="1">
      <c r="A23" s="480"/>
      <c r="B23" s="18" t="s">
        <v>18</v>
      </c>
      <c r="C23" s="41">
        <v>1</v>
      </c>
      <c r="D23" s="42">
        <v>1</v>
      </c>
      <c r="E23" s="42">
        <v>0</v>
      </c>
      <c r="F23" s="42">
        <v>6</v>
      </c>
      <c r="G23" s="42">
        <v>1</v>
      </c>
      <c r="H23" s="42">
        <v>0</v>
      </c>
      <c r="I23" s="43">
        <v>0</v>
      </c>
      <c r="J23" s="44">
        <f t="shared" si="5"/>
        <v>9</v>
      </c>
      <c r="K23" s="42">
        <v>180</v>
      </c>
      <c r="L23" s="88">
        <v>0</v>
      </c>
      <c r="M23" s="41">
        <v>964</v>
      </c>
      <c r="N23" s="42">
        <v>2263</v>
      </c>
      <c r="O23" s="47">
        <v>165</v>
      </c>
      <c r="P23" s="48">
        <f t="shared" si="0"/>
        <v>0.3333333333333333</v>
      </c>
      <c r="Q23" s="49">
        <f t="shared" si="6"/>
        <v>0.16666666666666666</v>
      </c>
      <c r="R23" s="49">
        <f t="shared" si="1"/>
        <v>0</v>
      </c>
      <c r="S23" s="49">
        <f t="shared" si="2"/>
        <v>0.5454545454545454</v>
      </c>
      <c r="T23" s="49">
        <f t="shared" si="3"/>
        <v>0.25</v>
      </c>
      <c r="U23" s="49">
        <f t="shared" si="7"/>
        <v>0</v>
      </c>
      <c r="V23" s="50">
        <f t="shared" si="4"/>
        <v>0</v>
      </c>
      <c r="W23" s="51">
        <f t="shared" si="8"/>
        <v>0.24324324324324326</v>
      </c>
      <c r="X23" s="49">
        <v>4.864864864864865</v>
      </c>
      <c r="Y23" s="90">
        <v>0</v>
      </c>
      <c r="Z23" s="167">
        <v>0.31</v>
      </c>
      <c r="AA23" s="168">
        <v>0.75</v>
      </c>
      <c r="AB23" s="54">
        <v>0.05</v>
      </c>
    </row>
    <row r="24" spans="1:28" s="178" customFormat="1" ht="13.5" customHeight="1">
      <c r="A24" s="480"/>
      <c r="B24" s="18" t="s">
        <v>19</v>
      </c>
      <c r="C24" s="41">
        <v>0</v>
      </c>
      <c r="D24" s="42">
        <v>8</v>
      </c>
      <c r="E24" s="42">
        <v>0</v>
      </c>
      <c r="F24" s="42">
        <v>11</v>
      </c>
      <c r="G24" s="42">
        <v>0</v>
      </c>
      <c r="H24" s="42">
        <v>1</v>
      </c>
      <c r="I24" s="43">
        <v>0</v>
      </c>
      <c r="J24" s="44">
        <f t="shared" si="5"/>
        <v>20</v>
      </c>
      <c r="K24" s="42">
        <v>378</v>
      </c>
      <c r="L24" s="88">
        <v>2</v>
      </c>
      <c r="M24" s="41">
        <v>2035</v>
      </c>
      <c r="N24" s="42">
        <v>4296</v>
      </c>
      <c r="O24" s="47">
        <v>309</v>
      </c>
      <c r="P24" s="48">
        <f t="shared" si="0"/>
        <v>0</v>
      </c>
      <c r="Q24" s="49">
        <f t="shared" si="6"/>
        <v>1.3333333333333333</v>
      </c>
      <c r="R24" s="49">
        <f t="shared" si="1"/>
        <v>0</v>
      </c>
      <c r="S24" s="49">
        <f t="shared" si="2"/>
        <v>1</v>
      </c>
      <c r="T24" s="49">
        <f t="shared" si="3"/>
        <v>0</v>
      </c>
      <c r="U24" s="49">
        <f t="shared" si="7"/>
        <v>0.25</v>
      </c>
      <c r="V24" s="50">
        <f t="shared" si="4"/>
        <v>0</v>
      </c>
      <c r="W24" s="51">
        <f t="shared" si="8"/>
        <v>0.5405405405405406</v>
      </c>
      <c r="X24" s="49">
        <v>10.216216216216216</v>
      </c>
      <c r="Y24" s="90">
        <v>0.05405405405405406</v>
      </c>
      <c r="Z24" s="167">
        <v>0.65</v>
      </c>
      <c r="AA24" s="168">
        <v>1.41</v>
      </c>
      <c r="AB24" s="54">
        <v>0.1</v>
      </c>
    </row>
    <row r="25" spans="1:28" s="178" customFormat="1" ht="13.5" customHeight="1">
      <c r="A25" s="480"/>
      <c r="B25" s="18" t="s">
        <v>20</v>
      </c>
      <c r="C25" s="41">
        <v>5</v>
      </c>
      <c r="D25" s="42">
        <v>3</v>
      </c>
      <c r="E25" s="42">
        <v>0</v>
      </c>
      <c r="F25" s="42">
        <v>17</v>
      </c>
      <c r="G25" s="42">
        <v>3</v>
      </c>
      <c r="H25" s="42">
        <v>0</v>
      </c>
      <c r="I25" s="43">
        <v>0</v>
      </c>
      <c r="J25" s="44">
        <f t="shared" si="5"/>
        <v>28</v>
      </c>
      <c r="K25" s="42">
        <v>358</v>
      </c>
      <c r="L25" s="88">
        <v>1</v>
      </c>
      <c r="M25" s="41">
        <v>2076</v>
      </c>
      <c r="N25" s="42">
        <v>4664</v>
      </c>
      <c r="O25" s="47">
        <v>453</v>
      </c>
      <c r="P25" s="48">
        <f t="shared" si="0"/>
        <v>1.6666666666666667</v>
      </c>
      <c r="Q25" s="49">
        <f t="shared" si="6"/>
        <v>0.5</v>
      </c>
      <c r="R25" s="49">
        <f t="shared" si="1"/>
        <v>0</v>
      </c>
      <c r="S25" s="49">
        <f t="shared" si="2"/>
        <v>1.5454545454545454</v>
      </c>
      <c r="T25" s="49">
        <f t="shared" si="3"/>
        <v>0.75</v>
      </c>
      <c r="U25" s="49">
        <f t="shared" si="7"/>
        <v>0</v>
      </c>
      <c r="V25" s="50">
        <f t="shared" si="4"/>
        <v>0</v>
      </c>
      <c r="W25" s="51">
        <f t="shared" si="8"/>
        <v>0.7567567567567568</v>
      </c>
      <c r="X25" s="49">
        <v>9.675675675675675</v>
      </c>
      <c r="Y25" s="90">
        <v>0.02702702702702703</v>
      </c>
      <c r="Z25" s="167">
        <v>0.66</v>
      </c>
      <c r="AA25" s="168">
        <v>1.54</v>
      </c>
      <c r="AB25" s="54">
        <v>0.15</v>
      </c>
    </row>
    <row r="26" spans="1:28" s="178" customFormat="1" ht="13.5" customHeight="1">
      <c r="A26" s="489">
        <v>6</v>
      </c>
      <c r="B26" s="17" t="s">
        <v>21</v>
      </c>
      <c r="C26" s="128">
        <v>9</v>
      </c>
      <c r="D26" s="129">
        <v>17</v>
      </c>
      <c r="E26" s="129">
        <v>2</v>
      </c>
      <c r="F26" s="129">
        <v>19</v>
      </c>
      <c r="G26" s="129">
        <v>5</v>
      </c>
      <c r="H26" s="129">
        <v>1</v>
      </c>
      <c r="I26" s="130">
        <v>1</v>
      </c>
      <c r="J26" s="74">
        <f t="shared" si="5"/>
        <v>54</v>
      </c>
      <c r="K26" s="129">
        <v>306</v>
      </c>
      <c r="L26" s="92">
        <v>0</v>
      </c>
      <c r="M26" s="128">
        <v>3459</v>
      </c>
      <c r="N26" s="129">
        <v>5430</v>
      </c>
      <c r="O26" s="79">
        <v>471</v>
      </c>
      <c r="P26" s="80">
        <f t="shared" si="0"/>
        <v>3</v>
      </c>
      <c r="Q26" s="81">
        <f t="shared" si="6"/>
        <v>2.8333333333333335</v>
      </c>
      <c r="R26" s="81">
        <f t="shared" si="1"/>
        <v>0.4</v>
      </c>
      <c r="S26" s="81">
        <f t="shared" si="2"/>
        <v>1.7272727272727273</v>
      </c>
      <c r="T26" s="81">
        <f t="shared" si="3"/>
        <v>1.25</v>
      </c>
      <c r="U26" s="81">
        <f t="shared" si="7"/>
        <v>0.25</v>
      </c>
      <c r="V26" s="82">
        <f t="shared" si="4"/>
        <v>0.25</v>
      </c>
      <c r="W26" s="83">
        <f t="shared" si="8"/>
        <v>1.4594594594594594</v>
      </c>
      <c r="X26" s="81">
        <v>8.27027027027027</v>
      </c>
      <c r="Y26" s="94">
        <v>0</v>
      </c>
      <c r="Z26" s="171">
        <v>1.1</v>
      </c>
      <c r="AA26" s="172">
        <v>1.79</v>
      </c>
      <c r="AB26" s="86">
        <v>0.16</v>
      </c>
    </row>
    <row r="27" spans="1:28" s="178" customFormat="1" ht="13.5" customHeight="1">
      <c r="A27" s="477"/>
      <c r="B27" s="18" t="s">
        <v>22</v>
      </c>
      <c r="C27" s="41">
        <v>30</v>
      </c>
      <c r="D27" s="42">
        <v>32</v>
      </c>
      <c r="E27" s="42">
        <v>5</v>
      </c>
      <c r="F27" s="42">
        <v>37</v>
      </c>
      <c r="G27" s="42">
        <v>9</v>
      </c>
      <c r="H27" s="42">
        <v>8</v>
      </c>
      <c r="I27" s="43">
        <v>0</v>
      </c>
      <c r="J27" s="44">
        <f t="shared" si="5"/>
        <v>121</v>
      </c>
      <c r="K27" s="42">
        <v>183</v>
      </c>
      <c r="L27" s="88">
        <v>6</v>
      </c>
      <c r="M27" s="41">
        <v>5292</v>
      </c>
      <c r="N27" s="42">
        <v>4816</v>
      </c>
      <c r="O27" s="47">
        <v>634</v>
      </c>
      <c r="P27" s="48">
        <f t="shared" si="0"/>
        <v>10</v>
      </c>
      <c r="Q27" s="49">
        <f t="shared" si="6"/>
        <v>5.333333333333333</v>
      </c>
      <c r="R27" s="49">
        <f t="shared" si="1"/>
        <v>1</v>
      </c>
      <c r="S27" s="49">
        <f t="shared" si="2"/>
        <v>3.3636363636363638</v>
      </c>
      <c r="T27" s="49">
        <f t="shared" si="3"/>
        <v>2.25</v>
      </c>
      <c r="U27" s="49">
        <f t="shared" si="7"/>
        <v>2</v>
      </c>
      <c r="V27" s="166">
        <f t="shared" si="4"/>
        <v>0</v>
      </c>
      <c r="W27" s="51">
        <f t="shared" si="8"/>
        <v>3.27027027027027</v>
      </c>
      <c r="X27" s="49">
        <v>4.945945945945946</v>
      </c>
      <c r="Y27" s="90">
        <v>0.16216216216216217</v>
      </c>
      <c r="Z27" s="167">
        <v>1.68</v>
      </c>
      <c r="AA27" s="168">
        <v>1.58</v>
      </c>
      <c r="AB27" s="54">
        <v>0.21</v>
      </c>
    </row>
    <row r="28" spans="1:28" s="178" customFormat="1" ht="13.5" customHeight="1">
      <c r="A28" s="477"/>
      <c r="B28" s="18" t="s">
        <v>23</v>
      </c>
      <c r="C28" s="41">
        <v>24</v>
      </c>
      <c r="D28" s="42">
        <v>53</v>
      </c>
      <c r="E28" s="42">
        <v>47</v>
      </c>
      <c r="F28" s="42">
        <v>78</v>
      </c>
      <c r="G28" s="42">
        <v>19</v>
      </c>
      <c r="H28" s="42">
        <v>11</v>
      </c>
      <c r="I28" s="43">
        <v>1</v>
      </c>
      <c r="J28" s="44">
        <f t="shared" si="5"/>
        <v>233</v>
      </c>
      <c r="K28" s="42">
        <v>145</v>
      </c>
      <c r="L28" s="88">
        <v>5</v>
      </c>
      <c r="M28" s="41">
        <v>8199</v>
      </c>
      <c r="N28" s="42">
        <v>5445</v>
      </c>
      <c r="O28" s="47">
        <v>824</v>
      </c>
      <c r="P28" s="48">
        <f t="shared" si="0"/>
        <v>8</v>
      </c>
      <c r="Q28" s="49">
        <f t="shared" si="6"/>
        <v>8.833333333333334</v>
      </c>
      <c r="R28" s="49">
        <f t="shared" si="1"/>
        <v>9.4</v>
      </c>
      <c r="S28" s="49">
        <f t="shared" si="2"/>
        <v>7.090909090909091</v>
      </c>
      <c r="T28" s="49">
        <f t="shared" si="3"/>
        <v>4.75</v>
      </c>
      <c r="U28" s="49">
        <f t="shared" si="7"/>
        <v>2.75</v>
      </c>
      <c r="V28" s="166">
        <f t="shared" si="4"/>
        <v>0.25</v>
      </c>
      <c r="W28" s="51">
        <f t="shared" si="8"/>
        <v>6.297297297297297</v>
      </c>
      <c r="X28" s="49">
        <v>3.918918918918919</v>
      </c>
      <c r="Y28" s="90">
        <v>0.13513513513513514</v>
      </c>
      <c r="Z28" s="167">
        <v>2.61</v>
      </c>
      <c r="AA28" s="168">
        <v>1.79</v>
      </c>
      <c r="AB28" s="54">
        <v>0.27</v>
      </c>
    </row>
    <row r="29" spans="1:28" s="178" customFormat="1" ht="13.5" customHeight="1">
      <c r="A29" s="477"/>
      <c r="B29" s="18" t="s">
        <v>24</v>
      </c>
      <c r="C29" s="41">
        <v>59</v>
      </c>
      <c r="D29" s="42">
        <v>143</v>
      </c>
      <c r="E29" s="42">
        <v>62</v>
      </c>
      <c r="F29" s="42">
        <v>164</v>
      </c>
      <c r="G29" s="42">
        <v>64</v>
      </c>
      <c r="H29" s="42">
        <v>64</v>
      </c>
      <c r="I29" s="43">
        <v>3</v>
      </c>
      <c r="J29" s="44">
        <f t="shared" si="5"/>
        <v>559</v>
      </c>
      <c r="K29" s="42">
        <v>194</v>
      </c>
      <c r="L29" s="88">
        <v>11</v>
      </c>
      <c r="M29" s="41">
        <v>13403</v>
      </c>
      <c r="N29" s="42">
        <v>7771</v>
      </c>
      <c r="O29" s="47">
        <v>1091</v>
      </c>
      <c r="P29" s="48">
        <f t="shared" si="0"/>
        <v>19.666666666666668</v>
      </c>
      <c r="Q29" s="49">
        <f t="shared" si="6"/>
        <v>23.833333333333332</v>
      </c>
      <c r="R29" s="49">
        <f t="shared" si="1"/>
        <v>12.4</v>
      </c>
      <c r="S29" s="49">
        <f t="shared" si="2"/>
        <v>14.909090909090908</v>
      </c>
      <c r="T29" s="49">
        <f t="shared" si="3"/>
        <v>16</v>
      </c>
      <c r="U29" s="49">
        <f t="shared" si="7"/>
        <v>16</v>
      </c>
      <c r="V29" s="166">
        <f t="shared" si="4"/>
        <v>0.75</v>
      </c>
      <c r="W29" s="51">
        <f t="shared" si="8"/>
        <v>15.108108108108109</v>
      </c>
      <c r="X29" s="49">
        <v>5.243243243243243</v>
      </c>
      <c r="Y29" s="90">
        <v>0.2972972972972973</v>
      </c>
      <c r="Z29" s="167">
        <v>4.27</v>
      </c>
      <c r="AA29" s="168">
        <v>2.56</v>
      </c>
      <c r="AB29" s="54">
        <v>0.36</v>
      </c>
    </row>
    <row r="30" spans="1:28" s="178" customFormat="1" ht="13.5" customHeight="1">
      <c r="A30" s="478"/>
      <c r="B30" s="174">
        <v>26</v>
      </c>
      <c r="C30" s="56">
        <v>94</v>
      </c>
      <c r="D30" s="57">
        <v>202</v>
      </c>
      <c r="E30" s="57">
        <v>136</v>
      </c>
      <c r="F30" s="57">
        <v>253</v>
      </c>
      <c r="G30" s="57">
        <v>126</v>
      </c>
      <c r="H30" s="57">
        <v>154</v>
      </c>
      <c r="I30" s="58">
        <v>41</v>
      </c>
      <c r="J30" s="59">
        <f t="shared" si="5"/>
        <v>1006</v>
      </c>
      <c r="K30" s="57">
        <v>183</v>
      </c>
      <c r="L30" s="175">
        <v>12</v>
      </c>
      <c r="M30" s="56">
        <v>22659</v>
      </c>
      <c r="N30" s="57">
        <v>9477</v>
      </c>
      <c r="O30" s="62">
        <v>1438</v>
      </c>
      <c r="P30" s="63">
        <f t="shared" si="0"/>
        <v>31.333333333333332</v>
      </c>
      <c r="Q30" s="64">
        <f t="shared" si="6"/>
        <v>33.666666666666664</v>
      </c>
      <c r="R30" s="64">
        <f t="shared" si="1"/>
        <v>27.2</v>
      </c>
      <c r="S30" s="64">
        <f t="shared" si="2"/>
        <v>23</v>
      </c>
      <c r="T30" s="64">
        <f t="shared" si="3"/>
        <v>31.5</v>
      </c>
      <c r="U30" s="64">
        <f t="shared" si="7"/>
        <v>38.5</v>
      </c>
      <c r="V30" s="169">
        <f t="shared" si="4"/>
        <v>10.25</v>
      </c>
      <c r="W30" s="66">
        <f t="shared" si="8"/>
        <v>27.18918918918919</v>
      </c>
      <c r="X30" s="64">
        <v>4.945945945945946</v>
      </c>
      <c r="Y30" s="177">
        <v>0.32432432432432434</v>
      </c>
      <c r="Z30" s="179">
        <v>7.22</v>
      </c>
      <c r="AA30" s="180">
        <v>3.12</v>
      </c>
      <c r="AB30" s="69">
        <v>0.47</v>
      </c>
    </row>
    <row r="31" spans="1:28" s="178" customFormat="1" ht="13.5" customHeight="1">
      <c r="A31" s="489">
        <v>7</v>
      </c>
      <c r="B31" s="18" t="s">
        <v>26</v>
      </c>
      <c r="C31" s="41">
        <v>105</v>
      </c>
      <c r="D31" s="42">
        <v>162</v>
      </c>
      <c r="E31" s="42">
        <v>124</v>
      </c>
      <c r="F31" s="42">
        <v>400</v>
      </c>
      <c r="G31" s="42">
        <v>140</v>
      </c>
      <c r="H31" s="42">
        <v>116</v>
      </c>
      <c r="I31" s="43">
        <v>99</v>
      </c>
      <c r="J31" s="44">
        <f t="shared" si="5"/>
        <v>1146</v>
      </c>
      <c r="K31" s="42">
        <v>175</v>
      </c>
      <c r="L31" s="88">
        <v>38</v>
      </c>
      <c r="M31" s="41">
        <v>30559</v>
      </c>
      <c r="N31" s="42">
        <v>11769</v>
      </c>
      <c r="O31" s="47">
        <v>1990</v>
      </c>
      <c r="P31" s="48">
        <f t="shared" si="0"/>
        <v>35</v>
      </c>
      <c r="Q31" s="49">
        <f t="shared" si="6"/>
        <v>27</v>
      </c>
      <c r="R31" s="49">
        <f t="shared" si="1"/>
        <v>24.8</v>
      </c>
      <c r="S31" s="49">
        <f t="shared" si="2"/>
        <v>36.36363636363637</v>
      </c>
      <c r="T31" s="49">
        <f t="shared" si="3"/>
        <v>35</v>
      </c>
      <c r="U31" s="49">
        <f t="shared" si="7"/>
        <v>29</v>
      </c>
      <c r="V31" s="50">
        <f t="shared" si="4"/>
        <v>24.75</v>
      </c>
      <c r="W31" s="51">
        <f t="shared" si="8"/>
        <v>30.972972972972972</v>
      </c>
      <c r="X31" s="49">
        <v>4.72972972972973</v>
      </c>
      <c r="Y31" s="90">
        <v>1.027027027027027</v>
      </c>
      <c r="Z31" s="167">
        <v>9.71</v>
      </c>
      <c r="AA31" s="168">
        <v>3.87</v>
      </c>
      <c r="AB31" s="54">
        <v>0.66</v>
      </c>
    </row>
    <row r="32" spans="1:28" s="178" customFormat="1" ht="13.5" customHeight="1">
      <c r="A32" s="477"/>
      <c r="B32" s="18" t="s">
        <v>27</v>
      </c>
      <c r="C32" s="41">
        <v>36</v>
      </c>
      <c r="D32" s="42">
        <v>86</v>
      </c>
      <c r="E32" s="42">
        <v>109</v>
      </c>
      <c r="F32" s="42">
        <v>339</v>
      </c>
      <c r="G32" s="42">
        <v>127</v>
      </c>
      <c r="H32" s="42">
        <v>73</v>
      </c>
      <c r="I32" s="43">
        <v>152</v>
      </c>
      <c r="J32" s="44">
        <f t="shared" si="5"/>
        <v>922</v>
      </c>
      <c r="K32" s="42">
        <v>134</v>
      </c>
      <c r="L32" s="88">
        <v>73</v>
      </c>
      <c r="M32" s="41">
        <v>34443</v>
      </c>
      <c r="N32" s="42">
        <v>11945</v>
      </c>
      <c r="O32" s="47">
        <v>3311</v>
      </c>
      <c r="P32" s="48">
        <f t="shared" si="0"/>
        <v>12</v>
      </c>
      <c r="Q32" s="49">
        <f t="shared" si="6"/>
        <v>14.333333333333334</v>
      </c>
      <c r="R32" s="49">
        <f t="shared" si="1"/>
        <v>21.8</v>
      </c>
      <c r="S32" s="49">
        <f t="shared" si="2"/>
        <v>30.818181818181817</v>
      </c>
      <c r="T32" s="49">
        <f t="shared" si="3"/>
        <v>31.75</v>
      </c>
      <c r="U32" s="49">
        <f t="shared" si="7"/>
        <v>18.25</v>
      </c>
      <c r="V32" s="50">
        <f t="shared" si="4"/>
        <v>38</v>
      </c>
      <c r="W32" s="51">
        <f t="shared" si="8"/>
        <v>24.91891891891892</v>
      </c>
      <c r="X32" s="49">
        <v>3.6216216216216215</v>
      </c>
      <c r="Y32" s="90">
        <v>1.972972972972973</v>
      </c>
      <c r="Z32" s="167">
        <v>10.98</v>
      </c>
      <c r="AA32" s="168">
        <v>3.95</v>
      </c>
      <c r="AB32" s="54">
        <v>1.09</v>
      </c>
    </row>
    <row r="33" spans="1:28" s="178" customFormat="1" ht="13.5" customHeight="1">
      <c r="A33" s="477"/>
      <c r="B33" s="18" t="s">
        <v>28</v>
      </c>
      <c r="C33" s="41">
        <v>28</v>
      </c>
      <c r="D33" s="42">
        <v>33</v>
      </c>
      <c r="E33" s="42">
        <v>49</v>
      </c>
      <c r="F33" s="42">
        <v>144</v>
      </c>
      <c r="G33" s="42">
        <v>55</v>
      </c>
      <c r="H33" s="42">
        <v>49</v>
      </c>
      <c r="I33" s="43">
        <v>89</v>
      </c>
      <c r="J33" s="44">
        <f t="shared" si="5"/>
        <v>447</v>
      </c>
      <c r="K33" s="42">
        <v>107</v>
      </c>
      <c r="L33" s="88">
        <v>163</v>
      </c>
      <c r="M33" s="41">
        <v>27953</v>
      </c>
      <c r="N33" s="42">
        <v>10737</v>
      </c>
      <c r="O33" s="47">
        <v>4417</v>
      </c>
      <c r="P33" s="48">
        <f t="shared" si="0"/>
        <v>9.333333333333334</v>
      </c>
      <c r="Q33" s="49">
        <f t="shared" si="6"/>
        <v>5.5</v>
      </c>
      <c r="R33" s="49">
        <f t="shared" si="1"/>
        <v>9.8</v>
      </c>
      <c r="S33" s="49">
        <f t="shared" si="2"/>
        <v>13.090909090909092</v>
      </c>
      <c r="T33" s="49">
        <f t="shared" si="3"/>
        <v>13.75</v>
      </c>
      <c r="U33" s="49">
        <f t="shared" si="7"/>
        <v>12.25</v>
      </c>
      <c r="V33" s="50">
        <f t="shared" si="4"/>
        <v>22.25</v>
      </c>
      <c r="W33" s="51">
        <f t="shared" si="8"/>
        <v>12.08108108108108</v>
      </c>
      <c r="X33" s="49">
        <v>2.891891891891892</v>
      </c>
      <c r="Y33" s="90">
        <v>4.405405405405405</v>
      </c>
      <c r="Z33" s="167">
        <v>8.89</v>
      </c>
      <c r="AA33" s="168">
        <v>3.54</v>
      </c>
      <c r="AB33" s="54">
        <v>1.46</v>
      </c>
    </row>
    <row r="34" spans="1:28" s="178" customFormat="1" ht="13.5" customHeight="1">
      <c r="A34" s="478"/>
      <c r="B34" s="18" t="s">
        <v>29</v>
      </c>
      <c r="C34" s="41">
        <v>9</v>
      </c>
      <c r="D34" s="42">
        <v>9</v>
      </c>
      <c r="E34" s="42">
        <v>12</v>
      </c>
      <c r="F34" s="42">
        <v>87</v>
      </c>
      <c r="G34" s="42">
        <v>25</v>
      </c>
      <c r="H34" s="42">
        <v>12</v>
      </c>
      <c r="I34" s="43">
        <v>67</v>
      </c>
      <c r="J34" s="44">
        <f t="shared" si="5"/>
        <v>221</v>
      </c>
      <c r="K34" s="42">
        <v>75</v>
      </c>
      <c r="L34" s="88">
        <v>210</v>
      </c>
      <c r="M34" s="41">
        <v>25808</v>
      </c>
      <c r="N34" s="42">
        <v>8864</v>
      </c>
      <c r="O34" s="47">
        <v>4544</v>
      </c>
      <c r="P34" s="48">
        <f t="shared" si="0"/>
        <v>3</v>
      </c>
      <c r="Q34" s="49">
        <f t="shared" si="6"/>
        <v>1.5</v>
      </c>
      <c r="R34" s="49">
        <f t="shared" si="1"/>
        <v>2.4</v>
      </c>
      <c r="S34" s="49">
        <f t="shared" si="2"/>
        <v>7.909090909090909</v>
      </c>
      <c r="T34" s="49">
        <f t="shared" si="3"/>
        <v>6.25</v>
      </c>
      <c r="U34" s="49">
        <f t="shared" si="7"/>
        <v>3</v>
      </c>
      <c r="V34" s="50">
        <f t="shared" si="4"/>
        <v>16.75</v>
      </c>
      <c r="W34" s="51">
        <f t="shared" si="8"/>
        <v>5.972972972972973</v>
      </c>
      <c r="X34" s="49">
        <v>2.027027027027027</v>
      </c>
      <c r="Y34" s="90">
        <v>5.675675675675675</v>
      </c>
      <c r="Z34" s="167">
        <v>8.21</v>
      </c>
      <c r="AA34" s="168">
        <v>2.92</v>
      </c>
      <c r="AB34" s="54">
        <v>1.5</v>
      </c>
    </row>
    <row r="35" spans="1:28" s="178" customFormat="1" ht="13.5" customHeight="1">
      <c r="A35" s="480">
        <v>8</v>
      </c>
      <c r="B35" s="17" t="s">
        <v>30</v>
      </c>
      <c r="C35" s="128">
        <v>5</v>
      </c>
      <c r="D35" s="129">
        <v>1</v>
      </c>
      <c r="E35" s="129">
        <v>22</v>
      </c>
      <c r="F35" s="129">
        <v>59</v>
      </c>
      <c r="G35" s="129">
        <v>19</v>
      </c>
      <c r="H35" s="129">
        <v>6</v>
      </c>
      <c r="I35" s="130">
        <v>25</v>
      </c>
      <c r="J35" s="74">
        <f t="shared" si="5"/>
        <v>137</v>
      </c>
      <c r="K35" s="129">
        <v>58</v>
      </c>
      <c r="L35" s="92">
        <v>244</v>
      </c>
      <c r="M35" s="128">
        <v>23671</v>
      </c>
      <c r="N35" s="129">
        <v>7197</v>
      </c>
      <c r="O35" s="79">
        <v>5111</v>
      </c>
      <c r="P35" s="80">
        <f t="shared" si="0"/>
        <v>1.6666666666666667</v>
      </c>
      <c r="Q35" s="81">
        <f t="shared" si="6"/>
        <v>0.16666666666666666</v>
      </c>
      <c r="R35" s="81">
        <f t="shared" si="1"/>
        <v>4.4</v>
      </c>
      <c r="S35" s="81">
        <f t="shared" si="2"/>
        <v>5.363636363636363</v>
      </c>
      <c r="T35" s="81">
        <f t="shared" si="3"/>
        <v>4.75</v>
      </c>
      <c r="U35" s="81">
        <f t="shared" si="7"/>
        <v>1.5</v>
      </c>
      <c r="V35" s="82">
        <f t="shared" si="4"/>
        <v>6.25</v>
      </c>
      <c r="W35" s="83">
        <f t="shared" si="8"/>
        <v>3.7027027027027026</v>
      </c>
      <c r="X35" s="81">
        <v>1.5675675675675675</v>
      </c>
      <c r="Y35" s="94">
        <v>6.594594594594595</v>
      </c>
      <c r="Z35" s="171">
        <v>7.57</v>
      </c>
      <c r="AA35" s="172">
        <v>2.38</v>
      </c>
      <c r="AB35" s="86">
        <v>1.69</v>
      </c>
    </row>
    <row r="36" spans="1:28" s="178" customFormat="1" ht="13.5" customHeight="1">
      <c r="A36" s="480"/>
      <c r="B36" s="18" t="s">
        <v>31</v>
      </c>
      <c r="C36" s="41">
        <v>2</v>
      </c>
      <c r="D36" s="42">
        <v>3</v>
      </c>
      <c r="E36" s="42">
        <v>7</v>
      </c>
      <c r="F36" s="42">
        <v>67</v>
      </c>
      <c r="G36" s="42">
        <v>22</v>
      </c>
      <c r="H36" s="42">
        <v>5</v>
      </c>
      <c r="I36" s="43">
        <v>17</v>
      </c>
      <c r="J36" s="44">
        <f t="shared" si="5"/>
        <v>123</v>
      </c>
      <c r="K36" s="42">
        <v>30</v>
      </c>
      <c r="L36" s="88">
        <v>240</v>
      </c>
      <c r="M36" s="41">
        <v>18022</v>
      </c>
      <c r="N36" s="42">
        <v>4845</v>
      </c>
      <c r="O36" s="47">
        <v>5170</v>
      </c>
      <c r="P36" s="48">
        <f t="shared" si="0"/>
        <v>0.6666666666666666</v>
      </c>
      <c r="Q36" s="49">
        <f t="shared" si="6"/>
        <v>0.5</v>
      </c>
      <c r="R36" s="49">
        <f t="shared" si="1"/>
        <v>1.4</v>
      </c>
      <c r="S36" s="49">
        <f t="shared" si="2"/>
        <v>6.090909090909091</v>
      </c>
      <c r="T36" s="49">
        <f t="shared" si="3"/>
        <v>5.5</v>
      </c>
      <c r="U36" s="49">
        <f t="shared" si="7"/>
        <v>1.25</v>
      </c>
      <c r="V36" s="166">
        <f t="shared" si="4"/>
        <v>4.25</v>
      </c>
      <c r="W36" s="51">
        <f t="shared" si="8"/>
        <v>3.324324324324324</v>
      </c>
      <c r="X36" s="49">
        <v>0.8108108108108109</v>
      </c>
      <c r="Y36" s="90">
        <v>6.486486486486487</v>
      </c>
      <c r="Z36" s="167">
        <v>5.86</v>
      </c>
      <c r="AA36" s="168">
        <v>1.64</v>
      </c>
      <c r="AB36" s="54">
        <v>1.72</v>
      </c>
    </row>
    <row r="37" spans="1:28" s="178" customFormat="1" ht="13.5" customHeight="1">
      <c r="A37" s="480"/>
      <c r="B37" s="18" t="s">
        <v>32</v>
      </c>
      <c r="C37" s="41">
        <v>0</v>
      </c>
      <c r="D37" s="42">
        <v>5</v>
      </c>
      <c r="E37" s="42">
        <v>2</v>
      </c>
      <c r="F37" s="42">
        <v>47</v>
      </c>
      <c r="G37" s="42">
        <v>9</v>
      </c>
      <c r="H37" s="42">
        <v>5</v>
      </c>
      <c r="I37" s="43">
        <v>12</v>
      </c>
      <c r="J37" s="44">
        <f t="shared" si="5"/>
        <v>80</v>
      </c>
      <c r="K37" s="42">
        <v>19</v>
      </c>
      <c r="L37" s="88">
        <v>189</v>
      </c>
      <c r="M37" s="41">
        <v>13305</v>
      </c>
      <c r="N37" s="42">
        <v>4011</v>
      </c>
      <c r="O37" s="47">
        <v>3648</v>
      </c>
      <c r="P37" s="48">
        <f aca="true" t="shared" si="9" ref="P37:P56">C37/3</f>
        <v>0</v>
      </c>
      <c r="Q37" s="49">
        <f t="shared" si="6"/>
        <v>0.8333333333333334</v>
      </c>
      <c r="R37" s="49">
        <f aca="true" t="shared" si="10" ref="R37:R56">E37/5</f>
        <v>0.4</v>
      </c>
      <c r="S37" s="49">
        <f aca="true" t="shared" si="11" ref="S37:S56">F37/11</f>
        <v>4.2727272727272725</v>
      </c>
      <c r="T37" s="49">
        <f aca="true" t="shared" si="12" ref="T37:T56">G37/4</f>
        <v>2.25</v>
      </c>
      <c r="U37" s="49">
        <f t="shared" si="7"/>
        <v>1.25</v>
      </c>
      <c r="V37" s="166">
        <f aca="true" t="shared" si="13" ref="V37:V56">I37/4</f>
        <v>3</v>
      </c>
      <c r="W37" s="51">
        <f t="shared" si="8"/>
        <v>2.1621621621621623</v>
      </c>
      <c r="X37" s="49">
        <v>0.5135135135135135</v>
      </c>
      <c r="Y37" s="90">
        <v>5.108108108108108</v>
      </c>
      <c r="Z37" s="167">
        <v>4.35</v>
      </c>
      <c r="AA37" s="168">
        <v>1.35</v>
      </c>
      <c r="AB37" s="54">
        <v>1.25</v>
      </c>
    </row>
    <row r="38" spans="1:28" s="178" customFormat="1" ht="13.5" customHeight="1">
      <c r="A38" s="480"/>
      <c r="B38" s="18" t="s">
        <v>33</v>
      </c>
      <c r="C38" s="41">
        <v>3</v>
      </c>
      <c r="D38" s="42">
        <v>9</v>
      </c>
      <c r="E38" s="42">
        <v>10</v>
      </c>
      <c r="F38" s="42">
        <v>60</v>
      </c>
      <c r="G38" s="42">
        <v>5</v>
      </c>
      <c r="H38" s="42">
        <v>9</v>
      </c>
      <c r="I38" s="43">
        <v>24</v>
      </c>
      <c r="J38" s="44">
        <f t="shared" si="5"/>
        <v>120</v>
      </c>
      <c r="K38" s="42">
        <v>14</v>
      </c>
      <c r="L38" s="88">
        <v>150</v>
      </c>
      <c r="M38" s="41">
        <v>12437</v>
      </c>
      <c r="N38" s="42">
        <v>3640</v>
      </c>
      <c r="O38" s="47">
        <v>3863</v>
      </c>
      <c r="P38" s="48">
        <f t="shared" si="9"/>
        <v>1</v>
      </c>
      <c r="Q38" s="49">
        <f t="shared" si="6"/>
        <v>1.5</v>
      </c>
      <c r="R38" s="49">
        <f t="shared" si="10"/>
        <v>2</v>
      </c>
      <c r="S38" s="49">
        <f t="shared" si="11"/>
        <v>5.454545454545454</v>
      </c>
      <c r="T38" s="49">
        <f t="shared" si="12"/>
        <v>1.25</v>
      </c>
      <c r="U38" s="49">
        <f t="shared" si="7"/>
        <v>2.25</v>
      </c>
      <c r="V38" s="166">
        <f t="shared" si="13"/>
        <v>6</v>
      </c>
      <c r="W38" s="51">
        <f t="shared" si="8"/>
        <v>3.2432432432432434</v>
      </c>
      <c r="X38" s="49">
        <v>0.3783783783783784</v>
      </c>
      <c r="Y38" s="90">
        <v>4.054054054054054</v>
      </c>
      <c r="Z38" s="167">
        <v>3.99</v>
      </c>
      <c r="AA38" s="168">
        <v>1.21</v>
      </c>
      <c r="AB38" s="54">
        <v>1.29</v>
      </c>
    </row>
    <row r="39" spans="1:28" s="178" customFormat="1" ht="13.5" customHeight="1">
      <c r="A39" s="480">
        <v>9</v>
      </c>
      <c r="B39" s="17" t="s">
        <v>34</v>
      </c>
      <c r="C39" s="128">
        <v>9</v>
      </c>
      <c r="D39" s="129">
        <v>4</v>
      </c>
      <c r="E39" s="129">
        <v>14</v>
      </c>
      <c r="F39" s="129">
        <v>86</v>
      </c>
      <c r="G39" s="129">
        <v>24</v>
      </c>
      <c r="H39" s="129">
        <v>25</v>
      </c>
      <c r="I39" s="130">
        <v>14</v>
      </c>
      <c r="J39" s="74">
        <f t="shared" si="5"/>
        <v>176</v>
      </c>
      <c r="K39" s="129">
        <v>13</v>
      </c>
      <c r="L39" s="92">
        <v>79</v>
      </c>
      <c r="M39" s="128">
        <v>13828</v>
      </c>
      <c r="N39" s="129">
        <v>3391</v>
      </c>
      <c r="O39" s="79">
        <v>3423</v>
      </c>
      <c r="P39" s="80">
        <f t="shared" si="9"/>
        <v>3</v>
      </c>
      <c r="Q39" s="81">
        <f t="shared" si="6"/>
        <v>0.6666666666666666</v>
      </c>
      <c r="R39" s="81">
        <f t="shared" si="10"/>
        <v>2.8</v>
      </c>
      <c r="S39" s="81">
        <f t="shared" si="11"/>
        <v>7.818181818181818</v>
      </c>
      <c r="T39" s="81">
        <f t="shared" si="12"/>
        <v>6</v>
      </c>
      <c r="U39" s="81">
        <f t="shared" si="7"/>
        <v>6.25</v>
      </c>
      <c r="V39" s="282">
        <f t="shared" si="13"/>
        <v>3.5</v>
      </c>
      <c r="W39" s="83">
        <f t="shared" si="8"/>
        <v>4.756756756756757</v>
      </c>
      <c r="X39" s="81">
        <v>0.35135135135135137</v>
      </c>
      <c r="Y39" s="94">
        <v>2.135135135135135</v>
      </c>
      <c r="Z39" s="171">
        <v>4.41</v>
      </c>
      <c r="AA39" s="172">
        <v>1.12</v>
      </c>
      <c r="AB39" s="86">
        <v>1.13</v>
      </c>
    </row>
    <row r="40" spans="1:28" s="178" customFormat="1" ht="13.5" customHeight="1">
      <c r="A40" s="480"/>
      <c r="B40" s="18" t="s">
        <v>35</v>
      </c>
      <c r="C40" s="41">
        <v>7</v>
      </c>
      <c r="D40" s="42">
        <v>9</v>
      </c>
      <c r="E40" s="42">
        <v>15</v>
      </c>
      <c r="F40" s="42">
        <v>85</v>
      </c>
      <c r="G40" s="42">
        <v>32</v>
      </c>
      <c r="H40" s="42">
        <v>29</v>
      </c>
      <c r="I40" s="43">
        <v>28</v>
      </c>
      <c r="J40" s="44">
        <f t="shared" si="5"/>
        <v>205</v>
      </c>
      <c r="K40" s="42">
        <v>14</v>
      </c>
      <c r="L40" s="88">
        <v>69</v>
      </c>
      <c r="M40" s="41">
        <v>13005</v>
      </c>
      <c r="N40" s="42">
        <v>3138</v>
      </c>
      <c r="O40" s="47">
        <v>3071</v>
      </c>
      <c r="P40" s="48">
        <f t="shared" si="9"/>
        <v>2.3333333333333335</v>
      </c>
      <c r="Q40" s="49">
        <f t="shared" si="6"/>
        <v>1.5</v>
      </c>
      <c r="R40" s="49">
        <f t="shared" si="10"/>
        <v>3</v>
      </c>
      <c r="S40" s="49">
        <f t="shared" si="11"/>
        <v>7.7272727272727275</v>
      </c>
      <c r="T40" s="49">
        <f t="shared" si="12"/>
        <v>8</v>
      </c>
      <c r="U40" s="49">
        <f t="shared" si="7"/>
        <v>7.25</v>
      </c>
      <c r="V40" s="50">
        <f t="shared" si="13"/>
        <v>7</v>
      </c>
      <c r="W40" s="51">
        <f t="shared" si="8"/>
        <v>5.54054054054054</v>
      </c>
      <c r="X40" s="49">
        <v>0.3783783783783784</v>
      </c>
      <c r="Y40" s="90">
        <v>1.864864864864865</v>
      </c>
      <c r="Z40" s="167">
        <v>4.14</v>
      </c>
      <c r="AA40" s="168">
        <v>1.04</v>
      </c>
      <c r="AB40" s="54">
        <v>1.01</v>
      </c>
    </row>
    <row r="41" spans="1:28" s="178" customFormat="1" ht="13.5" customHeight="1">
      <c r="A41" s="480"/>
      <c r="B41" s="18" t="s">
        <v>36</v>
      </c>
      <c r="C41" s="41">
        <v>2</v>
      </c>
      <c r="D41" s="42">
        <v>8</v>
      </c>
      <c r="E41" s="42">
        <v>8</v>
      </c>
      <c r="F41" s="42">
        <v>55</v>
      </c>
      <c r="G41" s="42">
        <v>14</v>
      </c>
      <c r="H41" s="42">
        <v>28</v>
      </c>
      <c r="I41" s="43">
        <v>28</v>
      </c>
      <c r="J41" s="44">
        <f t="shared" si="5"/>
        <v>143</v>
      </c>
      <c r="K41" s="42">
        <v>13</v>
      </c>
      <c r="L41" s="88">
        <v>51</v>
      </c>
      <c r="M41" s="41">
        <v>11289</v>
      </c>
      <c r="N41" s="42">
        <v>2710</v>
      </c>
      <c r="O41" s="47">
        <v>2697</v>
      </c>
      <c r="P41" s="48">
        <f t="shared" si="9"/>
        <v>0.6666666666666666</v>
      </c>
      <c r="Q41" s="49">
        <f t="shared" si="6"/>
        <v>1.3333333333333333</v>
      </c>
      <c r="R41" s="49">
        <f t="shared" si="10"/>
        <v>1.6</v>
      </c>
      <c r="S41" s="49">
        <f t="shared" si="11"/>
        <v>5</v>
      </c>
      <c r="T41" s="49">
        <f t="shared" si="12"/>
        <v>3.5</v>
      </c>
      <c r="U41" s="49">
        <f t="shared" si="7"/>
        <v>7</v>
      </c>
      <c r="V41" s="50">
        <f t="shared" si="13"/>
        <v>7</v>
      </c>
      <c r="W41" s="51">
        <f t="shared" si="8"/>
        <v>3.864864864864865</v>
      </c>
      <c r="X41" s="49">
        <v>0.35135135135135137</v>
      </c>
      <c r="Y41" s="90">
        <v>1.3783783783783783</v>
      </c>
      <c r="Z41" s="167">
        <v>3.61</v>
      </c>
      <c r="AA41" s="168">
        <v>0.9</v>
      </c>
      <c r="AB41" s="54">
        <v>0.89</v>
      </c>
    </row>
    <row r="42" spans="1:28" s="178" customFormat="1" ht="13.5" customHeight="1">
      <c r="A42" s="480"/>
      <c r="B42" s="18" t="s">
        <v>37</v>
      </c>
      <c r="C42" s="41">
        <v>8</v>
      </c>
      <c r="D42" s="42">
        <v>8</v>
      </c>
      <c r="E42" s="42">
        <v>10</v>
      </c>
      <c r="F42" s="42">
        <v>37</v>
      </c>
      <c r="G42" s="42">
        <v>16</v>
      </c>
      <c r="H42" s="42">
        <v>24</v>
      </c>
      <c r="I42" s="43">
        <v>42</v>
      </c>
      <c r="J42" s="44">
        <f t="shared" si="5"/>
        <v>145</v>
      </c>
      <c r="K42" s="42">
        <v>4</v>
      </c>
      <c r="L42" s="88">
        <v>18</v>
      </c>
      <c r="M42" s="41">
        <v>8619</v>
      </c>
      <c r="N42" s="42">
        <v>1868</v>
      </c>
      <c r="O42" s="47">
        <v>2225</v>
      </c>
      <c r="P42" s="48">
        <f t="shared" si="9"/>
        <v>2.6666666666666665</v>
      </c>
      <c r="Q42" s="49">
        <f t="shared" si="6"/>
        <v>1.3333333333333333</v>
      </c>
      <c r="R42" s="49">
        <f t="shared" si="10"/>
        <v>2</v>
      </c>
      <c r="S42" s="49">
        <f t="shared" si="11"/>
        <v>3.3636363636363638</v>
      </c>
      <c r="T42" s="49">
        <f t="shared" si="12"/>
        <v>4</v>
      </c>
      <c r="U42" s="49">
        <f t="shared" si="7"/>
        <v>6</v>
      </c>
      <c r="V42" s="50">
        <f t="shared" si="13"/>
        <v>10.5</v>
      </c>
      <c r="W42" s="51">
        <f t="shared" si="8"/>
        <v>3.918918918918919</v>
      </c>
      <c r="X42" s="49">
        <v>0.10810810810810811</v>
      </c>
      <c r="Y42" s="90">
        <v>0.4864864864864865</v>
      </c>
      <c r="Z42" s="167">
        <v>2.75</v>
      </c>
      <c r="AA42" s="168">
        <v>0.62</v>
      </c>
      <c r="AB42" s="54">
        <v>0.74</v>
      </c>
    </row>
    <row r="43" spans="1:28" s="178" customFormat="1" ht="13.5" customHeight="1">
      <c r="A43" s="480"/>
      <c r="B43" s="174" t="s">
        <v>38</v>
      </c>
      <c r="C43" s="56">
        <v>8</v>
      </c>
      <c r="D43" s="57">
        <v>5</v>
      </c>
      <c r="E43" s="57">
        <v>14</v>
      </c>
      <c r="F43" s="57">
        <v>29</v>
      </c>
      <c r="G43" s="57">
        <v>26</v>
      </c>
      <c r="H43" s="57">
        <v>26</v>
      </c>
      <c r="I43" s="58">
        <v>48</v>
      </c>
      <c r="J43" s="59">
        <f t="shared" si="5"/>
        <v>156</v>
      </c>
      <c r="K43" s="57">
        <v>5</v>
      </c>
      <c r="L43" s="175">
        <v>7</v>
      </c>
      <c r="M43" s="56">
        <v>8047</v>
      </c>
      <c r="N43" s="57">
        <v>1670</v>
      </c>
      <c r="O43" s="62">
        <v>1229</v>
      </c>
      <c r="P43" s="63">
        <f t="shared" si="9"/>
        <v>2.6666666666666665</v>
      </c>
      <c r="Q43" s="64">
        <f t="shared" si="6"/>
        <v>0.8333333333333334</v>
      </c>
      <c r="R43" s="64">
        <f t="shared" si="10"/>
        <v>2.8</v>
      </c>
      <c r="S43" s="64">
        <f t="shared" si="11"/>
        <v>2.6363636363636362</v>
      </c>
      <c r="T43" s="64">
        <f t="shared" si="12"/>
        <v>6.5</v>
      </c>
      <c r="U43" s="64">
        <f t="shared" si="7"/>
        <v>6.5</v>
      </c>
      <c r="V43" s="65">
        <f t="shared" si="13"/>
        <v>12</v>
      </c>
      <c r="W43" s="66">
        <f t="shared" si="8"/>
        <v>4.216216216216216</v>
      </c>
      <c r="X43" s="64">
        <v>0.13513513513513514</v>
      </c>
      <c r="Y43" s="177">
        <v>0.1891891891891892</v>
      </c>
      <c r="Z43" s="179">
        <v>2.57</v>
      </c>
      <c r="AA43" s="180">
        <v>0.55</v>
      </c>
      <c r="AB43" s="69">
        <v>0.41</v>
      </c>
    </row>
    <row r="44" spans="1:28" s="178" customFormat="1" ht="13.5" customHeight="1">
      <c r="A44" s="480">
        <v>10</v>
      </c>
      <c r="B44" s="17" t="s">
        <v>39</v>
      </c>
      <c r="C44" s="128">
        <v>8</v>
      </c>
      <c r="D44" s="129">
        <v>3</v>
      </c>
      <c r="E44" s="129">
        <v>10</v>
      </c>
      <c r="F44" s="129">
        <v>22</v>
      </c>
      <c r="G44" s="129">
        <v>12</v>
      </c>
      <c r="H44" s="129">
        <v>20</v>
      </c>
      <c r="I44" s="130">
        <v>50</v>
      </c>
      <c r="J44" s="74">
        <f t="shared" si="5"/>
        <v>125</v>
      </c>
      <c r="K44" s="129">
        <v>2</v>
      </c>
      <c r="L44" s="92">
        <v>10</v>
      </c>
      <c r="M44" s="128">
        <v>5934</v>
      </c>
      <c r="N44" s="129">
        <v>1475</v>
      </c>
      <c r="O44" s="79">
        <v>1311</v>
      </c>
      <c r="P44" s="80">
        <f t="shared" si="9"/>
        <v>2.6666666666666665</v>
      </c>
      <c r="Q44" s="81">
        <f t="shared" si="6"/>
        <v>0.5</v>
      </c>
      <c r="R44" s="81">
        <f t="shared" si="10"/>
        <v>2</v>
      </c>
      <c r="S44" s="81">
        <f t="shared" si="11"/>
        <v>2</v>
      </c>
      <c r="T44" s="81">
        <f t="shared" si="12"/>
        <v>3</v>
      </c>
      <c r="U44" s="81">
        <f t="shared" si="7"/>
        <v>5</v>
      </c>
      <c r="V44" s="82">
        <f t="shared" si="13"/>
        <v>12.5</v>
      </c>
      <c r="W44" s="83">
        <f t="shared" si="8"/>
        <v>3.3783783783783785</v>
      </c>
      <c r="X44" s="81">
        <v>0.05405405405405406</v>
      </c>
      <c r="Y44" s="94">
        <v>0.2702702702702703</v>
      </c>
      <c r="Z44" s="171">
        <v>1.9</v>
      </c>
      <c r="AA44" s="172">
        <v>0.49</v>
      </c>
      <c r="AB44" s="86">
        <v>0.43</v>
      </c>
    </row>
    <row r="45" spans="1:28" s="178" customFormat="1" ht="13.5" customHeight="1">
      <c r="A45" s="480"/>
      <c r="B45" s="18" t="s">
        <v>40</v>
      </c>
      <c r="C45" s="41">
        <v>9</v>
      </c>
      <c r="D45" s="42">
        <v>3</v>
      </c>
      <c r="E45" s="42">
        <v>9</v>
      </c>
      <c r="F45" s="42">
        <v>12</v>
      </c>
      <c r="G45" s="42">
        <v>12</v>
      </c>
      <c r="H45" s="42">
        <v>26</v>
      </c>
      <c r="I45" s="43">
        <v>24</v>
      </c>
      <c r="J45" s="44">
        <f t="shared" si="5"/>
        <v>95</v>
      </c>
      <c r="K45" s="42">
        <v>1</v>
      </c>
      <c r="L45" s="88">
        <v>9</v>
      </c>
      <c r="M45" s="41">
        <v>4603</v>
      </c>
      <c r="N45" s="42">
        <v>1278</v>
      </c>
      <c r="O45" s="47">
        <v>1812</v>
      </c>
      <c r="P45" s="48">
        <f t="shared" si="9"/>
        <v>3</v>
      </c>
      <c r="Q45" s="49">
        <f t="shared" si="6"/>
        <v>0.5</v>
      </c>
      <c r="R45" s="49">
        <f t="shared" si="10"/>
        <v>1.8</v>
      </c>
      <c r="S45" s="49">
        <f t="shared" si="11"/>
        <v>1.0909090909090908</v>
      </c>
      <c r="T45" s="49">
        <f t="shared" si="12"/>
        <v>3</v>
      </c>
      <c r="U45" s="49">
        <f t="shared" si="7"/>
        <v>6.5</v>
      </c>
      <c r="V45" s="166">
        <f t="shared" si="13"/>
        <v>6</v>
      </c>
      <c r="W45" s="51">
        <f t="shared" si="8"/>
        <v>2.5675675675675675</v>
      </c>
      <c r="X45" s="49">
        <v>0.02702702702702703</v>
      </c>
      <c r="Y45" s="90">
        <v>0.24324324324324326</v>
      </c>
      <c r="Z45" s="167">
        <v>1.47</v>
      </c>
      <c r="AA45" s="168">
        <v>0.42</v>
      </c>
      <c r="AB45" s="54">
        <v>0.6</v>
      </c>
    </row>
    <row r="46" spans="1:28" s="178" customFormat="1" ht="13.5" customHeight="1">
      <c r="A46" s="480"/>
      <c r="B46" s="18" t="s">
        <v>41</v>
      </c>
      <c r="C46" s="41">
        <v>17</v>
      </c>
      <c r="D46" s="42">
        <v>2</v>
      </c>
      <c r="E46" s="42">
        <v>12</v>
      </c>
      <c r="F46" s="42">
        <v>15</v>
      </c>
      <c r="G46" s="42">
        <v>13</v>
      </c>
      <c r="H46" s="42">
        <v>25</v>
      </c>
      <c r="I46" s="43">
        <v>32</v>
      </c>
      <c r="J46" s="44">
        <f t="shared" si="5"/>
        <v>116</v>
      </c>
      <c r="K46" s="42">
        <v>1</v>
      </c>
      <c r="L46" s="88">
        <v>5</v>
      </c>
      <c r="M46" s="41">
        <v>3989</v>
      </c>
      <c r="N46" s="42">
        <v>1232</v>
      </c>
      <c r="O46" s="47">
        <v>1659</v>
      </c>
      <c r="P46" s="48">
        <f t="shared" si="9"/>
        <v>5.666666666666667</v>
      </c>
      <c r="Q46" s="49">
        <f t="shared" si="6"/>
        <v>0.3333333333333333</v>
      </c>
      <c r="R46" s="49">
        <f t="shared" si="10"/>
        <v>2.4</v>
      </c>
      <c r="S46" s="49">
        <f t="shared" si="11"/>
        <v>1.3636363636363635</v>
      </c>
      <c r="T46" s="49">
        <f t="shared" si="12"/>
        <v>3.25</v>
      </c>
      <c r="U46" s="49">
        <f t="shared" si="7"/>
        <v>6.25</v>
      </c>
      <c r="V46" s="166">
        <f t="shared" si="13"/>
        <v>8</v>
      </c>
      <c r="W46" s="51">
        <f t="shared" si="8"/>
        <v>3.135135135135135</v>
      </c>
      <c r="X46" s="49">
        <v>0.02702702702702703</v>
      </c>
      <c r="Y46" s="90">
        <v>0.13513513513513514</v>
      </c>
      <c r="Z46" s="167">
        <v>1.27</v>
      </c>
      <c r="AA46" s="168">
        <v>0.41</v>
      </c>
      <c r="AB46" s="54">
        <v>0.55</v>
      </c>
    </row>
    <row r="47" spans="1:28" s="178" customFormat="1" ht="13.5" customHeight="1">
      <c r="A47" s="480"/>
      <c r="B47" s="18" t="s">
        <v>42</v>
      </c>
      <c r="C47" s="41">
        <v>15</v>
      </c>
      <c r="D47" s="42">
        <v>5</v>
      </c>
      <c r="E47" s="42">
        <v>6</v>
      </c>
      <c r="F47" s="42">
        <v>12</v>
      </c>
      <c r="G47" s="42">
        <v>7</v>
      </c>
      <c r="H47" s="42">
        <v>10</v>
      </c>
      <c r="I47" s="43">
        <v>28</v>
      </c>
      <c r="J47" s="44">
        <f t="shared" si="5"/>
        <v>83</v>
      </c>
      <c r="K47" s="42">
        <v>2</v>
      </c>
      <c r="L47" s="88">
        <v>16</v>
      </c>
      <c r="M47" s="41">
        <v>3522</v>
      </c>
      <c r="N47" s="42">
        <v>1173</v>
      </c>
      <c r="O47" s="47">
        <v>1332</v>
      </c>
      <c r="P47" s="48">
        <f t="shared" si="9"/>
        <v>5</v>
      </c>
      <c r="Q47" s="49">
        <f t="shared" si="6"/>
        <v>0.8333333333333334</v>
      </c>
      <c r="R47" s="49">
        <f t="shared" si="10"/>
        <v>1.2</v>
      </c>
      <c r="S47" s="49">
        <f t="shared" si="11"/>
        <v>1.0909090909090908</v>
      </c>
      <c r="T47" s="49">
        <f t="shared" si="12"/>
        <v>1.75</v>
      </c>
      <c r="U47" s="49">
        <f t="shared" si="7"/>
        <v>2.5</v>
      </c>
      <c r="V47" s="166">
        <f t="shared" si="13"/>
        <v>7</v>
      </c>
      <c r="W47" s="51">
        <f t="shared" si="8"/>
        <v>2.2432432432432434</v>
      </c>
      <c r="X47" s="49">
        <v>0.05405405405405406</v>
      </c>
      <c r="Y47" s="90">
        <v>0.43243243243243246</v>
      </c>
      <c r="Z47" s="167">
        <v>1.12</v>
      </c>
      <c r="AA47" s="168">
        <v>0.39</v>
      </c>
      <c r="AB47" s="54">
        <v>0.44</v>
      </c>
    </row>
    <row r="48" spans="1:28" s="178" customFormat="1" ht="13.5" customHeight="1">
      <c r="A48" s="480">
        <v>11</v>
      </c>
      <c r="B48" s="17" t="s">
        <v>43</v>
      </c>
      <c r="C48" s="128">
        <v>10</v>
      </c>
      <c r="D48" s="129">
        <v>6</v>
      </c>
      <c r="E48" s="129">
        <v>0</v>
      </c>
      <c r="F48" s="129">
        <v>22</v>
      </c>
      <c r="G48" s="129">
        <v>1</v>
      </c>
      <c r="H48" s="129">
        <v>14</v>
      </c>
      <c r="I48" s="130">
        <v>34</v>
      </c>
      <c r="J48" s="74">
        <f t="shared" si="5"/>
        <v>87</v>
      </c>
      <c r="K48" s="129">
        <v>5</v>
      </c>
      <c r="L48" s="92">
        <v>4</v>
      </c>
      <c r="M48" s="128">
        <v>3624</v>
      </c>
      <c r="N48" s="129">
        <v>1079</v>
      </c>
      <c r="O48" s="79">
        <v>1264</v>
      </c>
      <c r="P48" s="80">
        <f t="shared" si="9"/>
        <v>3.3333333333333335</v>
      </c>
      <c r="Q48" s="81">
        <f t="shared" si="6"/>
        <v>1</v>
      </c>
      <c r="R48" s="81">
        <f t="shared" si="10"/>
        <v>0</v>
      </c>
      <c r="S48" s="81">
        <f t="shared" si="11"/>
        <v>2</v>
      </c>
      <c r="T48" s="81">
        <f t="shared" si="12"/>
        <v>0.25</v>
      </c>
      <c r="U48" s="81">
        <f t="shared" si="7"/>
        <v>3.5</v>
      </c>
      <c r="V48" s="282">
        <f t="shared" si="13"/>
        <v>8.5</v>
      </c>
      <c r="W48" s="83">
        <f t="shared" si="8"/>
        <v>2.3513513513513513</v>
      </c>
      <c r="X48" s="81">
        <v>0.13513513513513514</v>
      </c>
      <c r="Y48" s="94">
        <v>0.10810810810810811</v>
      </c>
      <c r="Z48" s="171">
        <v>1.15</v>
      </c>
      <c r="AA48" s="172">
        <v>0.36</v>
      </c>
      <c r="AB48" s="86">
        <v>0.42</v>
      </c>
    </row>
    <row r="49" spans="1:28" s="178" customFormat="1" ht="13.5" customHeight="1">
      <c r="A49" s="480"/>
      <c r="B49" s="18" t="s">
        <v>44</v>
      </c>
      <c r="C49" s="41">
        <v>29</v>
      </c>
      <c r="D49" s="42">
        <v>4</v>
      </c>
      <c r="E49" s="42">
        <v>5</v>
      </c>
      <c r="F49" s="42">
        <v>16</v>
      </c>
      <c r="G49" s="42">
        <v>5</v>
      </c>
      <c r="H49" s="42">
        <v>9</v>
      </c>
      <c r="I49" s="43">
        <v>12</v>
      </c>
      <c r="J49" s="44">
        <f t="shared" si="5"/>
        <v>80</v>
      </c>
      <c r="K49" s="42">
        <v>2</v>
      </c>
      <c r="L49" s="43">
        <v>3</v>
      </c>
      <c r="M49" s="41">
        <v>2949</v>
      </c>
      <c r="N49" s="42">
        <v>1047</v>
      </c>
      <c r="O49" s="47">
        <v>1063</v>
      </c>
      <c r="P49" s="48">
        <f t="shared" si="9"/>
        <v>9.666666666666666</v>
      </c>
      <c r="Q49" s="49">
        <f t="shared" si="6"/>
        <v>0.6666666666666666</v>
      </c>
      <c r="R49" s="49">
        <f t="shared" si="10"/>
        <v>1</v>
      </c>
      <c r="S49" s="49">
        <f t="shared" si="11"/>
        <v>1.4545454545454546</v>
      </c>
      <c r="T49" s="49">
        <f t="shared" si="12"/>
        <v>1.25</v>
      </c>
      <c r="U49" s="49">
        <f t="shared" si="7"/>
        <v>2.25</v>
      </c>
      <c r="V49" s="50">
        <f t="shared" si="13"/>
        <v>3</v>
      </c>
      <c r="W49" s="51">
        <f t="shared" si="8"/>
        <v>2.1621621621621623</v>
      </c>
      <c r="X49" s="49">
        <v>0.05405405405405406</v>
      </c>
      <c r="Y49" s="90">
        <v>0.08108108108108109</v>
      </c>
      <c r="Z49" s="167">
        <v>0.94</v>
      </c>
      <c r="AA49" s="168">
        <v>0.34</v>
      </c>
      <c r="AB49" s="54">
        <v>0.35</v>
      </c>
    </row>
    <row r="50" spans="1:28" s="178" customFormat="1" ht="13.5" customHeight="1">
      <c r="A50" s="480"/>
      <c r="B50" s="18" t="s">
        <v>45</v>
      </c>
      <c r="C50" s="41">
        <v>14</v>
      </c>
      <c r="D50" s="42">
        <v>19</v>
      </c>
      <c r="E50" s="42">
        <v>3</v>
      </c>
      <c r="F50" s="42">
        <v>27</v>
      </c>
      <c r="G50" s="42">
        <v>0</v>
      </c>
      <c r="H50" s="42">
        <v>16</v>
      </c>
      <c r="I50" s="43">
        <v>6</v>
      </c>
      <c r="J50" s="44">
        <f t="shared" si="5"/>
        <v>85</v>
      </c>
      <c r="K50" s="42">
        <v>1</v>
      </c>
      <c r="L50" s="43">
        <v>1</v>
      </c>
      <c r="M50" s="41">
        <v>3124</v>
      </c>
      <c r="N50" s="42">
        <v>898</v>
      </c>
      <c r="O50" s="181">
        <v>959</v>
      </c>
      <c r="P50" s="48">
        <f t="shared" si="9"/>
        <v>4.666666666666667</v>
      </c>
      <c r="Q50" s="49">
        <f t="shared" si="6"/>
        <v>3.1666666666666665</v>
      </c>
      <c r="R50" s="49">
        <f t="shared" si="10"/>
        <v>0.6</v>
      </c>
      <c r="S50" s="49">
        <f t="shared" si="11"/>
        <v>2.4545454545454546</v>
      </c>
      <c r="T50" s="49">
        <f t="shared" si="12"/>
        <v>0</v>
      </c>
      <c r="U50" s="49">
        <f t="shared" si="7"/>
        <v>4</v>
      </c>
      <c r="V50" s="50">
        <f t="shared" si="13"/>
        <v>1.5</v>
      </c>
      <c r="W50" s="51">
        <f t="shared" si="8"/>
        <v>2.2972972972972974</v>
      </c>
      <c r="X50" s="49">
        <v>0.02702702702702703</v>
      </c>
      <c r="Y50" s="90">
        <v>0.02702702702702703</v>
      </c>
      <c r="Z50" s="167">
        <v>0.99</v>
      </c>
      <c r="AA50" s="168">
        <v>0.3</v>
      </c>
      <c r="AB50" s="182">
        <v>0.32</v>
      </c>
    </row>
    <row r="51" spans="1:28" s="178" customFormat="1" ht="13.5" customHeight="1">
      <c r="A51" s="480"/>
      <c r="B51" s="18" t="s">
        <v>46</v>
      </c>
      <c r="C51" s="41">
        <v>8</v>
      </c>
      <c r="D51" s="42">
        <v>14</v>
      </c>
      <c r="E51" s="42">
        <v>3</v>
      </c>
      <c r="F51" s="42">
        <v>15</v>
      </c>
      <c r="G51" s="42">
        <v>0</v>
      </c>
      <c r="H51" s="42">
        <v>9</v>
      </c>
      <c r="I51" s="43">
        <v>2</v>
      </c>
      <c r="J51" s="44">
        <f t="shared" si="5"/>
        <v>51</v>
      </c>
      <c r="K51" s="42">
        <v>1</v>
      </c>
      <c r="L51" s="43">
        <v>0</v>
      </c>
      <c r="M51" s="41">
        <v>2575</v>
      </c>
      <c r="N51" s="42">
        <v>836</v>
      </c>
      <c r="O51" s="181">
        <v>1033</v>
      </c>
      <c r="P51" s="48">
        <f t="shared" si="9"/>
        <v>2.6666666666666665</v>
      </c>
      <c r="Q51" s="49">
        <f t="shared" si="6"/>
        <v>2.3333333333333335</v>
      </c>
      <c r="R51" s="49">
        <f t="shared" si="10"/>
        <v>0.6</v>
      </c>
      <c r="S51" s="49">
        <f t="shared" si="11"/>
        <v>1.3636363636363635</v>
      </c>
      <c r="T51" s="49">
        <f t="shared" si="12"/>
        <v>0</v>
      </c>
      <c r="U51" s="49">
        <f t="shared" si="7"/>
        <v>2.25</v>
      </c>
      <c r="V51" s="50">
        <f t="shared" si="13"/>
        <v>0.5</v>
      </c>
      <c r="W51" s="51">
        <f t="shared" si="8"/>
        <v>1.3783783783783783</v>
      </c>
      <c r="X51" s="49">
        <v>0.02702702702702703</v>
      </c>
      <c r="Y51" s="50">
        <v>0</v>
      </c>
      <c r="Z51" s="167">
        <v>0.82</v>
      </c>
      <c r="AA51" s="168">
        <v>0.28</v>
      </c>
      <c r="AB51" s="182">
        <v>0.34</v>
      </c>
    </row>
    <row r="52" spans="1:28" s="178" customFormat="1" ht="13.5" customHeight="1">
      <c r="A52" s="480">
        <v>12</v>
      </c>
      <c r="B52" s="17" t="s">
        <v>47</v>
      </c>
      <c r="C52" s="128">
        <v>11</v>
      </c>
      <c r="D52" s="129">
        <v>7</v>
      </c>
      <c r="E52" s="129">
        <v>2</v>
      </c>
      <c r="F52" s="129">
        <v>22</v>
      </c>
      <c r="G52" s="129">
        <v>4</v>
      </c>
      <c r="H52" s="129">
        <v>9</v>
      </c>
      <c r="I52" s="130">
        <v>1</v>
      </c>
      <c r="J52" s="74">
        <f t="shared" si="5"/>
        <v>56</v>
      </c>
      <c r="K52" s="129">
        <v>1</v>
      </c>
      <c r="L52" s="130">
        <v>1</v>
      </c>
      <c r="M52" s="128">
        <v>2371</v>
      </c>
      <c r="N52" s="129">
        <v>779</v>
      </c>
      <c r="O52" s="183">
        <v>859</v>
      </c>
      <c r="P52" s="80">
        <f t="shared" si="9"/>
        <v>3.6666666666666665</v>
      </c>
      <c r="Q52" s="81">
        <f t="shared" si="6"/>
        <v>1.1666666666666667</v>
      </c>
      <c r="R52" s="81">
        <f t="shared" si="10"/>
        <v>0.4</v>
      </c>
      <c r="S52" s="81">
        <f t="shared" si="11"/>
        <v>2</v>
      </c>
      <c r="T52" s="81">
        <f t="shared" si="12"/>
        <v>1</v>
      </c>
      <c r="U52" s="81">
        <f t="shared" si="7"/>
        <v>2.25</v>
      </c>
      <c r="V52" s="82">
        <f t="shared" si="13"/>
        <v>0.25</v>
      </c>
      <c r="W52" s="83">
        <f t="shared" si="8"/>
        <v>1.5135135135135136</v>
      </c>
      <c r="X52" s="81">
        <v>0.02702702702702703</v>
      </c>
      <c r="Y52" s="82">
        <v>0.02702702702702703</v>
      </c>
      <c r="Z52" s="171">
        <v>0.75</v>
      </c>
      <c r="AA52" s="172">
        <v>0.26</v>
      </c>
      <c r="AB52" s="184">
        <v>0.28</v>
      </c>
    </row>
    <row r="53" spans="1:28" s="178" customFormat="1" ht="13.5" customHeight="1">
      <c r="A53" s="480"/>
      <c r="B53" s="18" t="s">
        <v>48</v>
      </c>
      <c r="C53" s="41">
        <v>9</v>
      </c>
      <c r="D53" s="42">
        <v>6</v>
      </c>
      <c r="E53" s="42">
        <v>1</v>
      </c>
      <c r="F53" s="42">
        <v>19</v>
      </c>
      <c r="G53" s="42">
        <v>9</v>
      </c>
      <c r="H53" s="42">
        <v>4</v>
      </c>
      <c r="I53" s="43">
        <v>1</v>
      </c>
      <c r="J53" s="44">
        <f t="shared" si="5"/>
        <v>49</v>
      </c>
      <c r="K53" s="42">
        <v>0</v>
      </c>
      <c r="L53" s="43">
        <v>5</v>
      </c>
      <c r="M53" s="41">
        <v>2402</v>
      </c>
      <c r="N53" s="42">
        <v>771</v>
      </c>
      <c r="O53" s="181">
        <v>700</v>
      </c>
      <c r="P53" s="48">
        <f t="shared" si="9"/>
        <v>3</v>
      </c>
      <c r="Q53" s="49">
        <f t="shared" si="6"/>
        <v>1</v>
      </c>
      <c r="R53" s="49">
        <f t="shared" si="10"/>
        <v>0.2</v>
      </c>
      <c r="S53" s="49">
        <f t="shared" si="11"/>
        <v>1.7272727272727273</v>
      </c>
      <c r="T53" s="49">
        <f t="shared" si="12"/>
        <v>2.25</v>
      </c>
      <c r="U53" s="49">
        <f t="shared" si="7"/>
        <v>1</v>
      </c>
      <c r="V53" s="166">
        <f t="shared" si="13"/>
        <v>0.25</v>
      </c>
      <c r="W53" s="51">
        <f t="shared" si="8"/>
        <v>1.3243243243243243</v>
      </c>
      <c r="X53" s="49">
        <v>0</v>
      </c>
      <c r="Y53" s="50">
        <v>0.13513513513513514</v>
      </c>
      <c r="Z53" s="167">
        <v>0.76</v>
      </c>
      <c r="AA53" s="168">
        <v>0.25</v>
      </c>
      <c r="AB53" s="182">
        <v>0.23</v>
      </c>
    </row>
    <row r="54" spans="1:28" s="178" customFormat="1" ht="13.5" customHeight="1">
      <c r="A54" s="480"/>
      <c r="B54" s="18" t="s">
        <v>49</v>
      </c>
      <c r="C54" s="41">
        <v>7</v>
      </c>
      <c r="D54" s="42">
        <v>4</v>
      </c>
      <c r="E54" s="42">
        <v>2</v>
      </c>
      <c r="F54" s="42">
        <v>18</v>
      </c>
      <c r="G54" s="42">
        <v>7</v>
      </c>
      <c r="H54" s="42">
        <v>6</v>
      </c>
      <c r="I54" s="43">
        <v>0</v>
      </c>
      <c r="J54" s="44">
        <f t="shared" si="5"/>
        <v>44</v>
      </c>
      <c r="K54" s="42">
        <v>2</v>
      </c>
      <c r="L54" s="43">
        <v>4</v>
      </c>
      <c r="M54" s="41">
        <v>2284</v>
      </c>
      <c r="N54" s="42">
        <v>639</v>
      </c>
      <c r="O54" s="181">
        <v>774</v>
      </c>
      <c r="P54" s="48">
        <f t="shared" si="9"/>
        <v>2.3333333333333335</v>
      </c>
      <c r="Q54" s="49">
        <f t="shared" si="6"/>
        <v>0.6666666666666666</v>
      </c>
      <c r="R54" s="49">
        <f t="shared" si="10"/>
        <v>0.4</v>
      </c>
      <c r="S54" s="49">
        <f t="shared" si="11"/>
        <v>1.6363636363636365</v>
      </c>
      <c r="T54" s="49">
        <f t="shared" si="12"/>
        <v>1.75</v>
      </c>
      <c r="U54" s="49">
        <f t="shared" si="7"/>
        <v>1.5</v>
      </c>
      <c r="V54" s="50">
        <f t="shared" si="13"/>
        <v>0</v>
      </c>
      <c r="W54" s="51">
        <f t="shared" si="8"/>
        <v>1.1891891891891893</v>
      </c>
      <c r="X54" s="49">
        <v>0.05405405405405406</v>
      </c>
      <c r="Y54" s="50">
        <v>0.10810810810810811</v>
      </c>
      <c r="Z54" s="167">
        <v>0.72</v>
      </c>
      <c r="AA54" s="168">
        <v>0.21</v>
      </c>
      <c r="AB54" s="182">
        <v>0.25</v>
      </c>
    </row>
    <row r="55" spans="1:28" s="178" customFormat="1" ht="13.5" customHeight="1">
      <c r="A55" s="480"/>
      <c r="B55" s="18" t="s">
        <v>50</v>
      </c>
      <c r="C55" s="41">
        <v>4</v>
      </c>
      <c r="D55" s="42">
        <v>10</v>
      </c>
      <c r="E55" s="42">
        <v>5</v>
      </c>
      <c r="F55" s="42">
        <v>17</v>
      </c>
      <c r="G55" s="42">
        <v>3</v>
      </c>
      <c r="H55" s="42">
        <v>3</v>
      </c>
      <c r="I55" s="43">
        <v>0</v>
      </c>
      <c r="J55" s="44">
        <f t="shared" si="5"/>
        <v>42</v>
      </c>
      <c r="K55" s="42">
        <v>5</v>
      </c>
      <c r="L55" s="43">
        <v>6</v>
      </c>
      <c r="M55" s="41">
        <v>1823</v>
      </c>
      <c r="N55" s="42">
        <v>566</v>
      </c>
      <c r="O55" s="181">
        <v>699</v>
      </c>
      <c r="P55" s="48">
        <f t="shared" si="9"/>
        <v>1.3333333333333333</v>
      </c>
      <c r="Q55" s="49">
        <f t="shared" si="6"/>
        <v>1.6666666666666667</v>
      </c>
      <c r="R55" s="49">
        <f t="shared" si="10"/>
        <v>1</v>
      </c>
      <c r="S55" s="49">
        <f t="shared" si="11"/>
        <v>1.5454545454545454</v>
      </c>
      <c r="T55" s="49">
        <f t="shared" si="12"/>
        <v>0.75</v>
      </c>
      <c r="U55" s="49">
        <f t="shared" si="7"/>
        <v>0.75</v>
      </c>
      <c r="V55" s="50">
        <f t="shared" si="13"/>
        <v>0</v>
      </c>
      <c r="W55" s="51">
        <f t="shared" si="8"/>
        <v>1.135135135135135</v>
      </c>
      <c r="X55" s="49">
        <v>0.13513513513513514</v>
      </c>
      <c r="Y55" s="50">
        <v>0.16216216216216217</v>
      </c>
      <c r="Z55" s="167">
        <v>0.58</v>
      </c>
      <c r="AA55" s="168">
        <v>0.19</v>
      </c>
      <c r="AB55" s="182">
        <v>0.23</v>
      </c>
    </row>
    <row r="56" spans="1:28" s="178" customFormat="1" ht="13.5" customHeight="1">
      <c r="A56" s="480"/>
      <c r="B56" s="18" t="s">
        <v>51</v>
      </c>
      <c r="C56" s="41">
        <v>1</v>
      </c>
      <c r="D56" s="42">
        <v>6</v>
      </c>
      <c r="E56" s="42">
        <v>1</v>
      </c>
      <c r="F56" s="42">
        <v>6</v>
      </c>
      <c r="G56" s="42">
        <v>8</v>
      </c>
      <c r="H56" s="42">
        <v>11</v>
      </c>
      <c r="I56" s="43">
        <v>0</v>
      </c>
      <c r="J56" s="44">
        <f t="shared" si="5"/>
        <v>33</v>
      </c>
      <c r="K56" s="42">
        <v>3</v>
      </c>
      <c r="L56" s="43">
        <v>6</v>
      </c>
      <c r="M56" s="41">
        <v>1225</v>
      </c>
      <c r="N56" s="42">
        <v>327</v>
      </c>
      <c r="O56" s="181">
        <v>592</v>
      </c>
      <c r="P56" s="48">
        <f t="shared" si="9"/>
        <v>0.3333333333333333</v>
      </c>
      <c r="Q56" s="49">
        <f t="shared" si="6"/>
        <v>1</v>
      </c>
      <c r="R56" s="49">
        <f t="shared" si="10"/>
        <v>0.2</v>
      </c>
      <c r="S56" s="49">
        <f t="shared" si="11"/>
        <v>0.5454545454545454</v>
      </c>
      <c r="T56" s="49">
        <f t="shared" si="12"/>
        <v>2</v>
      </c>
      <c r="U56" s="49">
        <f t="shared" si="7"/>
        <v>2.75</v>
      </c>
      <c r="V56" s="50">
        <f t="shared" si="13"/>
        <v>0</v>
      </c>
      <c r="W56" s="51">
        <f t="shared" si="8"/>
        <v>0.8918918918918919</v>
      </c>
      <c r="X56" s="49">
        <v>0.08108108108108109</v>
      </c>
      <c r="Y56" s="50">
        <v>0.16216216216216217</v>
      </c>
      <c r="Z56" s="167">
        <v>0.4</v>
      </c>
      <c r="AA56" s="168">
        <v>0.11</v>
      </c>
      <c r="AB56" s="182">
        <v>0.19</v>
      </c>
    </row>
    <row r="57" spans="1:28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7"/>
      <c r="I57" s="188"/>
      <c r="J57" s="99">
        <f t="shared" si="5"/>
        <v>0</v>
      </c>
      <c r="K57" s="187">
        <v>0</v>
      </c>
      <c r="L57" s="189">
        <v>2</v>
      </c>
      <c r="M57" s="186"/>
      <c r="N57" s="187"/>
      <c r="O57" s="190">
        <v>249</v>
      </c>
      <c r="P57" s="104"/>
      <c r="Q57" s="105"/>
      <c r="R57" s="105"/>
      <c r="S57" s="105"/>
      <c r="T57" s="105"/>
      <c r="U57" s="105"/>
      <c r="V57" s="106"/>
      <c r="W57" s="107">
        <f t="shared" si="8"/>
        <v>0</v>
      </c>
      <c r="X57" s="105">
        <v>0</v>
      </c>
      <c r="Y57" s="195">
        <v>0.05405405405405406</v>
      </c>
      <c r="Z57" s="110"/>
      <c r="AA57" s="196"/>
      <c r="AB57" s="197">
        <v>0.08</v>
      </c>
    </row>
    <row r="58" spans="1:28" s="178" customFormat="1" ht="15.75" customHeight="1">
      <c r="A58" s="493" t="s">
        <v>60</v>
      </c>
      <c r="B58" s="494"/>
      <c r="C58" s="198">
        <f>SUM(C5:C57)</f>
        <v>587</v>
      </c>
      <c r="D58" s="199">
        <f aca="true" t="shared" si="14" ref="D58:J58">SUM(D5:D57)</f>
        <v>891</v>
      </c>
      <c r="E58" s="199">
        <f t="shared" si="14"/>
        <v>710</v>
      </c>
      <c r="F58" s="199">
        <f t="shared" si="14"/>
        <v>2317</v>
      </c>
      <c r="G58" s="199">
        <f t="shared" si="14"/>
        <v>824</v>
      </c>
      <c r="H58" s="199">
        <f t="shared" si="14"/>
        <v>809</v>
      </c>
      <c r="I58" s="200">
        <f t="shared" si="14"/>
        <v>913</v>
      </c>
      <c r="J58" s="201">
        <f t="shared" si="14"/>
        <v>7051</v>
      </c>
      <c r="K58" s="199">
        <f>SUM(K5:K57)</f>
        <v>3974</v>
      </c>
      <c r="L58" s="200">
        <f>SUM(L5:L57)</f>
        <v>1662</v>
      </c>
      <c r="M58" s="198">
        <f>SUM(M5:M57)</f>
        <v>347407</v>
      </c>
      <c r="N58" s="199">
        <f>SUM(N5:N57)</f>
        <v>151021</v>
      </c>
      <c r="O58" s="202">
        <f>SUM(O5:O57)</f>
        <v>68578</v>
      </c>
      <c r="P58" s="278">
        <f aca="true" t="shared" si="15" ref="P58:V58">SUM(P5:P57)</f>
        <v>195.6666666666666</v>
      </c>
      <c r="Q58" s="205">
        <f t="shared" si="15"/>
        <v>148.5</v>
      </c>
      <c r="R58" s="205">
        <f t="shared" si="15"/>
        <v>142</v>
      </c>
      <c r="S58" s="205">
        <f t="shared" si="15"/>
        <v>210.63636363636365</v>
      </c>
      <c r="T58" s="205">
        <f t="shared" si="15"/>
        <v>206</v>
      </c>
      <c r="U58" s="205">
        <f t="shared" si="15"/>
        <v>202.25</v>
      </c>
      <c r="V58" s="207">
        <f t="shared" si="15"/>
        <v>228.25</v>
      </c>
      <c r="W58" s="204">
        <f>SUM(W5:W57)</f>
        <v>190.5675675675676</v>
      </c>
      <c r="X58" s="205">
        <f>SUM(X5:X57)</f>
        <v>107.4054054054054</v>
      </c>
      <c r="Y58" s="206">
        <f>SUM(Y5:Y57)</f>
        <v>44.91891891891891</v>
      </c>
      <c r="Z58" s="204">
        <v>110.89</v>
      </c>
      <c r="AA58" s="205">
        <v>49.87</v>
      </c>
      <c r="AB58" s="207">
        <v>22.69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A5:A8"/>
    <mergeCell ref="A48:A51"/>
    <mergeCell ref="Z3:AB3"/>
    <mergeCell ref="A9:A12"/>
    <mergeCell ref="A22:A25"/>
    <mergeCell ref="A13:A17"/>
    <mergeCell ref="A18:A21"/>
    <mergeCell ref="A26:A30"/>
    <mergeCell ref="P2:AB2"/>
    <mergeCell ref="C2:O2"/>
    <mergeCell ref="C3:I3"/>
    <mergeCell ref="J3:L3"/>
    <mergeCell ref="P3:V3"/>
    <mergeCell ref="W3:Y3"/>
    <mergeCell ref="M3:O3"/>
    <mergeCell ref="A52:A57"/>
    <mergeCell ref="A35:A38"/>
    <mergeCell ref="A39:A43"/>
    <mergeCell ref="A44:A47"/>
    <mergeCell ref="A31:A34"/>
    <mergeCell ref="A58:B5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69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10"/>
      <c r="P2" s="461" t="s">
        <v>90</v>
      </c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9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511"/>
      <c r="J3" s="468" t="s">
        <v>53</v>
      </c>
      <c r="K3" s="512"/>
      <c r="L3" s="513"/>
      <c r="M3" s="473" t="s">
        <v>59</v>
      </c>
      <c r="N3" s="506"/>
      <c r="O3" s="507"/>
      <c r="P3" s="514" t="s">
        <v>106</v>
      </c>
      <c r="Q3" s="467"/>
      <c r="R3" s="467"/>
      <c r="S3" s="467"/>
      <c r="T3" s="467"/>
      <c r="U3" s="467"/>
      <c r="V3" s="511"/>
      <c r="W3" s="503" t="s">
        <v>57</v>
      </c>
      <c r="X3" s="504"/>
      <c r="Y3" s="505"/>
      <c r="Z3" s="500" t="s">
        <v>58</v>
      </c>
      <c r="AA3" s="501"/>
      <c r="AB3" s="50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3</v>
      </c>
      <c r="D5" s="157">
        <v>0</v>
      </c>
      <c r="E5" s="157">
        <v>0</v>
      </c>
      <c r="F5" s="157">
        <v>2</v>
      </c>
      <c r="G5" s="157">
        <v>0</v>
      </c>
      <c r="H5" s="157">
        <v>0</v>
      </c>
      <c r="I5" s="158">
        <v>0</v>
      </c>
      <c r="J5" s="117">
        <f>SUM(C5:I5)</f>
        <v>5</v>
      </c>
      <c r="K5" s="157">
        <v>2</v>
      </c>
      <c r="L5" s="159">
        <v>2</v>
      </c>
      <c r="M5" s="114">
        <v>1779</v>
      </c>
      <c r="N5" s="115">
        <v>222</v>
      </c>
      <c r="O5" s="120">
        <v>83</v>
      </c>
      <c r="P5" s="121">
        <f aca="true" t="shared" si="0" ref="P5:P36">C5/3</f>
        <v>1</v>
      </c>
      <c r="Q5" s="122">
        <f>D5/6</f>
        <v>0</v>
      </c>
      <c r="R5" s="122">
        <f aca="true" t="shared" si="1" ref="R5:R36">E5/5</f>
        <v>0</v>
      </c>
      <c r="S5" s="122">
        <f aca="true" t="shared" si="2" ref="S5:S36">F5/11</f>
        <v>0.18181818181818182</v>
      </c>
      <c r="T5" s="122">
        <f aca="true" t="shared" si="3" ref="T5:T36">G5/4</f>
        <v>0</v>
      </c>
      <c r="U5" s="122">
        <f>H5/4</f>
        <v>0</v>
      </c>
      <c r="V5" s="123">
        <f aca="true" t="shared" si="4" ref="V5:V36">I5/4</f>
        <v>0</v>
      </c>
      <c r="W5" s="124">
        <f>J5/37</f>
        <v>0.13513513513513514</v>
      </c>
      <c r="X5" s="122">
        <v>0.05405405405405406</v>
      </c>
      <c r="Y5" s="161">
        <v>0.05405405405405406</v>
      </c>
      <c r="Z5" s="162">
        <v>0.57</v>
      </c>
      <c r="AA5" s="163">
        <v>0.07</v>
      </c>
      <c r="AB5" s="127">
        <v>0.03</v>
      </c>
    </row>
    <row r="6" spans="1:28" s="164" customFormat="1" ht="13.5" customHeight="1">
      <c r="A6" s="480"/>
      <c r="B6" s="18" t="s">
        <v>1</v>
      </c>
      <c r="C6" s="44">
        <v>1</v>
      </c>
      <c r="D6" s="71">
        <v>0</v>
      </c>
      <c r="E6" s="71">
        <v>1</v>
      </c>
      <c r="F6" s="71">
        <v>2</v>
      </c>
      <c r="G6" s="71">
        <v>0</v>
      </c>
      <c r="H6" s="71">
        <v>0</v>
      </c>
      <c r="I6" s="72">
        <v>0</v>
      </c>
      <c r="J6" s="44">
        <f aca="true" t="shared" si="5" ref="J6:J57">SUM(C6:I6)</f>
        <v>4</v>
      </c>
      <c r="K6" s="71">
        <v>3</v>
      </c>
      <c r="L6" s="165">
        <v>1</v>
      </c>
      <c r="M6" s="41">
        <v>2149</v>
      </c>
      <c r="N6" s="42">
        <v>229</v>
      </c>
      <c r="O6" s="47">
        <v>269</v>
      </c>
      <c r="P6" s="48">
        <f t="shared" si="0"/>
        <v>0.3333333333333333</v>
      </c>
      <c r="Q6" s="49">
        <f aca="true" t="shared" si="6" ref="Q6:Q56">D6/6</f>
        <v>0</v>
      </c>
      <c r="R6" s="49">
        <f t="shared" si="1"/>
        <v>0.2</v>
      </c>
      <c r="S6" s="49">
        <f t="shared" si="2"/>
        <v>0.18181818181818182</v>
      </c>
      <c r="T6" s="49">
        <f t="shared" si="3"/>
        <v>0</v>
      </c>
      <c r="U6" s="49">
        <f aca="true" t="shared" si="7" ref="U6:U56">H6/4</f>
        <v>0</v>
      </c>
      <c r="V6" s="50">
        <f t="shared" si="4"/>
        <v>0</v>
      </c>
      <c r="W6" s="51">
        <f aca="true" t="shared" si="8" ref="W6:W57">J6/37</f>
        <v>0.10810810810810811</v>
      </c>
      <c r="X6" s="49">
        <v>0.08108108108108109</v>
      </c>
      <c r="Y6" s="90">
        <v>0.02702702702702703</v>
      </c>
      <c r="Z6" s="167">
        <v>0.68</v>
      </c>
      <c r="AA6" s="168">
        <v>0.08</v>
      </c>
      <c r="AB6" s="54">
        <v>0.09</v>
      </c>
    </row>
    <row r="7" spans="1:28" s="164" customFormat="1" ht="13.5" customHeight="1">
      <c r="A7" s="480"/>
      <c r="B7" s="18" t="s">
        <v>2</v>
      </c>
      <c r="C7" s="44">
        <v>2</v>
      </c>
      <c r="D7" s="71">
        <v>2</v>
      </c>
      <c r="E7" s="71">
        <v>1</v>
      </c>
      <c r="F7" s="71">
        <v>2</v>
      </c>
      <c r="G7" s="71">
        <v>1</v>
      </c>
      <c r="H7" s="71">
        <v>0</v>
      </c>
      <c r="I7" s="72">
        <v>0</v>
      </c>
      <c r="J7" s="44">
        <f t="shared" si="5"/>
        <v>8</v>
      </c>
      <c r="K7" s="71">
        <v>4</v>
      </c>
      <c r="L7" s="165">
        <v>2</v>
      </c>
      <c r="M7" s="41">
        <v>2235</v>
      </c>
      <c r="N7" s="42">
        <v>279</v>
      </c>
      <c r="O7" s="47">
        <v>286</v>
      </c>
      <c r="P7" s="48">
        <f t="shared" si="0"/>
        <v>0.6666666666666666</v>
      </c>
      <c r="Q7" s="49">
        <f t="shared" si="6"/>
        <v>0.3333333333333333</v>
      </c>
      <c r="R7" s="49">
        <f t="shared" si="1"/>
        <v>0.2</v>
      </c>
      <c r="S7" s="49">
        <f t="shared" si="2"/>
        <v>0.18181818181818182</v>
      </c>
      <c r="T7" s="49">
        <f t="shared" si="3"/>
        <v>0.25</v>
      </c>
      <c r="U7" s="49">
        <f t="shared" si="7"/>
        <v>0</v>
      </c>
      <c r="V7" s="50">
        <f t="shared" si="4"/>
        <v>0</v>
      </c>
      <c r="W7" s="51">
        <f t="shared" si="8"/>
        <v>0.21621621621621623</v>
      </c>
      <c r="X7" s="49">
        <v>0.10810810810810811</v>
      </c>
      <c r="Y7" s="90">
        <v>0.05405405405405406</v>
      </c>
      <c r="Z7" s="167">
        <v>0.71</v>
      </c>
      <c r="AA7" s="168">
        <v>0.09</v>
      </c>
      <c r="AB7" s="54">
        <v>0.09</v>
      </c>
    </row>
    <row r="8" spans="1:28" s="164" customFormat="1" ht="13.5" customHeight="1">
      <c r="A8" s="480"/>
      <c r="B8" s="18" t="s">
        <v>3</v>
      </c>
      <c r="C8" s="44">
        <v>3</v>
      </c>
      <c r="D8" s="71">
        <v>1</v>
      </c>
      <c r="E8" s="71">
        <v>0</v>
      </c>
      <c r="F8" s="71">
        <v>1</v>
      </c>
      <c r="G8" s="71">
        <v>0</v>
      </c>
      <c r="H8" s="71">
        <v>0</v>
      </c>
      <c r="I8" s="72">
        <v>0</v>
      </c>
      <c r="J8" s="44">
        <f t="shared" si="5"/>
        <v>5</v>
      </c>
      <c r="K8" s="71">
        <v>10</v>
      </c>
      <c r="L8" s="165">
        <v>1</v>
      </c>
      <c r="M8" s="41">
        <v>2009</v>
      </c>
      <c r="N8" s="42">
        <v>311</v>
      </c>
      <c r="O8" s="47">
        <v>283</v>
      </c>
      <c r="P8" s="48">
        <f t="shared" si="0"/>
        <v>1</v>
      </c>
      <c r="Q8" s="49">
        <f t="shared" si="6"/>
        <v>0.16666666666666666</v>
      </c>
      <c r="R8" s="49">
        <f t="shared" si="1"/>
        <v>0</v>
      </c>
      <c r="S8" s="49">
        <f t="shared" si="2"/>
        <v>0.09090909090909091</v>
      </c>
      <c r="T8" s="49">
        <f t="shared" si="3"/>
        <v>0</v>
      </c>
      <c r="U8" s="49">
        <f t="shared" si="7"/>
        <v>0</v>
      </c>
      <c r="V8" s="50">
        <f t="shared" si="4"/>
        <v>0</v>
      </c>
      <c r="W8" s="51">
        <f t="shared" si="8"/>
        <v>0.13513513513513514</v>
      </c>
      <c r="X8" s="49">
        <v>0.2702702702702703</v>
      </c>
      <c r="Y8" s="90">
        <v>0.02702702702702703</v>
      </c>
      <c r="Z8" s="167">
        <v>0.64</v>
      </c>
      <c r="AA8" s="168">
        <v>0.1</v>
      </c>
      <c r="AB8" s="54">
        <v>0.09</v>
      </c>
    </row>
    <row r="9" spans="1:28" s="164" customFormat="1" ht="13.5" customHeight="1">
      <c r="A9" s="483">
        <v>2</v>
      </c>
      <c r="B9" s="17" t="s">
        <v>4</v>
      </c>
      <c r="C9" s="74">
        <v>1</v>
      </c>
      <c r="D9" s="75">
        <v>1</v>
      </c>
      <c r="E9" s="75">
        <v>0</v>
      </c>
      <c r="F9" s="75">
        <v>1</v>
      </c>
      <c r="G9" s="75">
        <v>0</v>
      </c>
      <c r="H9" s="75">
        <v>1</v>
      </c>
      <c r="I9" s="76">
        <v>0</v>
      </c>
      <c r="J9" s="74">
        <f t="shared" si="5"/>
        <v>4</v>
      </c>
      <c r="K9" s="75">
        <v>9</v>
      </c>
      <c r="L9" s="170">
        <v>2</v>
      </c>
      <c r="M9" s="128">
        <v>1665</v>
      </c>
      <c r="N9" s="129">
        <v>284</v>
      </c>
      <c r="O9" s="79">
        <v>268</v>
      </c>
      <c r="P9" s="80">
        <f t="shared" si="0"/>
        <v>0.3333333333333333</v>
      </c>
      <c r="Q9" s="81">
        <f t="shared" si="6"/>
        <v>0.16666666666666666</v>
      </c>
      <c r="R9" s="81">
        <f t="shared" si="1"/>
        <v>0</v>
      </c>
      <c r="S9" s="81">
        <f t="shared" si="2"/>
        <v>0.09090909090909091</v>
      </c>
      <c r="T9" s="81">
        <f t="shared" si="3"/>
        <v>0</v>
      </c>
      <c r="U9" s="81">
        <f t="shared" si="7"/>
        <v>0.25</v>
      </c>
      <c r="V9" s="82">
        <f t="shared" si="4"/>
        <v>0</v>
      </c>
      <c r="W9" s="83">
        <f t="shared" si="8"/>
        <v>0.10810810810810811</v>
      </c>
      <c r="X9" s="81">
        <v>0.24324324324324326</v>
      </c>
      <c r="Y9" s="94">
        <v>0.05405405405405406</v>
      </c>
      <c r="Z9" s="171">
        <v>0.53</v>
      </c>
      <c r="AA9" s="172">
        <v>0.09</v>
      </c>
      <c r="AB9" s="86">
        <v>0.09</v>
      </c>
    </row>
    <row r="10" spans="1:28" s="173" customFormat="1" ht="13.5" customHeight="1">
      <c r="A10" s="483"/>
      <c r="B10" s="18" t="s">
        <v>5</v>
      </c>
      <c r="C10" s="45">
        <v>2</v>
      </c>
      <c r="D10" s="46">
        <v>0</v>
      </c>
      <c r="E10" s="46">
        <v>0</v>
      </c>
      <c r="F10" s="46">
        <v>1</v>
      </c>
      <c r="G10" s="46">
        <v>0</v>
      </c>
      <c r="H10" s="46">
        <v>1</v>
      </c>
      <c r="I10" s="88">
        <v>0</v>
      </c>
      <c r="J10" s="44">
        <f t="shared" si="5"/>
        <v>4</v>
      </c>
      <c r="K10" s="46">
        <v>3</v>
      </c>
      <c r="L10" s="88">
        <v>2</v>
      </c>
      <c r="M10" s="45">
        <v>1411</v>
      </c>
      <c r="N10" s="46">
        <v>230</v>
      </c>
      <c r="O10" s="47">
        <v>245</v>
      </c>
      <c r="P10" s="48">
        <f t="shared" si="0"/>
        <v>0.6666666666666666</v>
      </c>
      <c r="Q10" s="49">
        <f t="shared" si="6"/>
        <v>0</v>
      </c>
      <c r="R10" s="49">
        <f t="shared" si="1"/>
        <v>0</v>
      </c>
      <c r="S10" s="49">
        <f t="shared" si="2"/>
        <v>0.09090909090909091</v>
      </c>
      <c r="T10" s="49">
        <f t="shared" si="3"/>
        <v>0</v>
      </c>
      <c r="U10" s="49">
        <f t="shared" si="7"/>
        <v>0.25</v>
      </c>
      <c r="V10" s="166">
        <f t="shared" si="4"/>
        <v>0</v>
      </c>
      <c r="W10" s="51">
        <f t="shared" si="8"/>
        <v>0.10810810810810811</v>
      </c>
      <c r="X10" s="89">
        <v>0.08108108108108109</v>
      </c>
      <c r="Y10" s="90">
        <v>0.05405405405405406</v>
      </c>
      <c r="Z10" s="52">
        <v>0.45</v>
      </c>
      <c r="AA10" s="53">
        <v>0.08</v>
      </c>
      <c r="AB10" s="54">
        <v>0.08</v>
      </c>
    </row>
    <row r="11" spans="1:28" s="173" customFormat="1" ht="13.5" customHeight="1">
      <c r="A11" s="483"/>
      <c r="B11" s="18" t="s">
        <v>6</v>
      </c>
      <c r="C11" s="45">
        <v>7</v>
      </c>
      <c r="D11" s="46">
        <v>0</v>
      </c>
      <c r="E11" s="46">
        <v>0</v>
      </c>
      <c r="F11" s="46">
        <v>0</v>
      </c>
      <c r="G11" s="46">
        <v>0</v>
      </c>
      <c r="H11" s="46">
        <v>1</v>
      </c>
      <c r="I11" s="88">
        <v>0</v>
      </c>
      <c r="J11" s="44">
        <f t="shared" si="5"/>
        <v>8</v>
      </c>
      <c r="K11" s="46">
        <v>4</v>
      </c>
      <c r="L11" s="88">
        <v>2</v>
      </c>
      <c r="M11" s="45">
        <v>1602</v>
      </c>
      <c r="N11" s="46">
        <v>272</v>
      </c>
      <c r="O11" s="47">
        <v>235</v>
      </c>
      <c r="P11" s="48">
        <f t="shared" si="0"/>
        <v>2.3333333333333335</v>
      </c>
      <c r="Q11" s="49">
        <f t="shared" si="6"/>
        <v>0</v>
      </c>
      <c r="R11" s="49">
        <f t="shared" si="1"/>
        <v>0</v>
      </c>
      <c r="S11" s="49">
        <f t="shared" si="2"/>
        <v>0</v>
      </c>
      <c r="T11" s="49">
        <f t="shared" si="3"/>
        <v>0</v>
      </c>
      <c r="U11" s="49">
        <f t="shared" si="7"/>
        <v>0.25</v>
      </c>
      <c r="V11" s="166">
        <f t="shared" si="4"/>
        <v>0</v>
      </c>
      <c r="W11" s="51">
        <f t="shared" si="8"/>
        <v>0.21621621621621623</v>
      </c>
      <c r="X11" s="89">
        <v>0.10810810810810811</v>
      </c>
      <c r="Y11" s="90">
        <v>0.05405405405405406</v>
      </c>
      <c r="Z11" s="52">
        <v>0.51</v>
      </c>
      <c r="AA11" s="53">
        <v>0.09</v>
      </c>
      <c r="AB11" s="54">
        <v>0.08</v>
      </c>
    </row>
    <row r="12" spans="1:28" s="173" customFormat="1" ht="13.5" customHeight="1">
      <c r="A12" s="483"/>
      <c r="B12" s="18" t="s">
        <v>7</v>
      </c>
      <c r="C12" s="45">
        <v>7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88">
        <v>0</v>
      </c>
      <c r="J12" s="44">
        <f t="shared" si="5"/>
        <v>12</v>
      </c>
      <c r="K12" s="46">
        <v>11</v>
      </c>
      <c r="L12" s="88">
        <v>0</v>
      </c>
      <c r="M12" s="45">
        <v>1962</v>
      </c>
      <c r="N12" s="46">
        <v>397</v>
      </c>
      <c r="O12" s="47">
        <v>204</v>
      </c>
      <c r="P12" s="48">
        <f t="shared" si="0"/>
        <v>2.3333333333333335</v>
      </c>
      <c r="Q12" s="49">
        <f t="shared" si="6"/>
        <v>0.16666666666666666</v>
      </c>
      <c r="R12" s="49">
        <f t="shared" si="1"/>
        <v>0.2</v>
      </c>
      <c r="S12" s="49">
        <f t="shared" si="2"/>
        <v>0.09090909090909091</v>
      </c>
      <c r="T12" s="49">
        <f t="shared" si="3"/>
        <v>0.25</v>
      </c>
      <c r="U12" s="49">
        <f t="shared" si="7"/>
        <v>0.25</v>
      </c>
      <c r="V12" s="166">
        <f t="shared" si="4"/>
        <v>0</v>
      </c>
      <c r="W12" s="51">
        <f t="shared" si="8"/>
        <v>0.32432432432432434</v>
      </c>
      <c r="X12" s="89">
        <v>0.2972972972972973</v>
      </c>
      <c r="Y12" s="90">
        <v>0</v>
      </c>
      <c r="Z12" s="52">
        <v>0.62</v>
      </c>
      <c r="AA12" s="53">
        <v>0.13</v>
      </c>
      <c r="AB12" s="54">
        <v>0.07</v>
      </c>
    </row>
    <row r="13" spans="1:28" s="173" customFormat="1" ht="13.5" customHeight="1">
      <c r="A13" s="489">
        <v>3</v>
      </c>
      <c r="B13" s="17" t="s">
        <v>8</v>
      </c>
      <c r="C13" s="77">
        <v>5</v>
      </c>
      <c r="D13" s="78">
        <v>0</v>
      </c>
      <c r="E13" s="78">
        <v>1</v>
      </c>
      <c r="F13" s="78">
        <v>1</v>
      </c>
      <c r="G13" s="78">
        <v>1</v>
      </c>
      <c r="H13" s="78">
        <v>1</v>
      </c>
      <c r="I13" s="92">
        <v>0</v>
      </c>
      <c r="J13" s="74">
        <f t="shared" si="5"/>
        <v>9</v>
      </c>
      <c r="K13" s="78">
        <v>4</v>
      </c>
      <c r="L13" s="92">
        <v>2</v>
      </c>
      <c r="M13" s="77">
        <v>1906</v>
      </c>
      <c r="N13" s="78">
        <v>364</v>
      </c>
      <c r="O13" s="79">
        <v>243</v>
      </c>
      <c r="P13" s="80">
        <f t="shared" si="0"/>
        <v>1.6666666666666667</v>
      </c>
      <c r="Q13" s="81">
        <f t="shared" si="6"/>
        <v>0</v>
      </c>
      <c r="R13" s="81">
        <f t="shared" si="1"/>
        <v>0.2</v>
      </c>
      <c r="S13" s="81">
        <f t="shared" si="2"/>
        <v>0.09090909090909091</v>
      </c>
      <c r="T13" s="81">
        <f t="shared" si="3"/>
        <v>0.25</v>
      </c>
      <c r="U13" s="81">
        <f t="shared" si="7"/>
        <v>0.25</v>
      </c>
      <c r="V13" s="282">
        <f t="shared" si="4"/>
        <v>0</v>
      </c>
      <c r="W13" s="83">
        <f t="shared" si="8"/>
        <v>0.24324324324324326</v>
      </c>
      <c r="X13" s="93">
        <v>0.10810810810810811</v>
      </c>
      <c r="Y13" s="94">
        <v>0.05405405405405406</v>
      </c>
      <c r="Z13" s="84">
        <v>0.6</v>
      </c>
      <c r="AA13" s="85">
        <v>0.12</v>
      </c>
      <c r="AB13" s="86">
        <v>0.08</v>
      </c>
    </row>
    <row r="14" spans="1:28" s="173" customFormat="1" ht="13.5" customHeight="1">
      <c r="A14" s="477"/>
      <c r="B14" s="18" t="s">
        <v>9</v>
      </c>
      <c r="C14" s="45">
        <v>0</v>
      </c>
      <c r="D14" s="46">
        <v>1</v>
      </c>
      <c r="E14" s="46">
        <v>1</v>
      </c>
      <c r="F14" s="46">
        <v>3</v>
      </c>
      <c r="G14" s="46">
        <v>2</v>
      </c>
      <c r="H14" s="46">
        <v>1</v>
      </c>
      <c r="I14" s="88">
        <v>1</v>
      </c>
      <c r="J14" s="44">
        <f t="shared" si="5"/>
        <v>9</v>
      </c>
      <c r="K14" s="46">
        <v>5</v>
      </c>
      <c r="L14" s="88">
        <v>1</v>
      </c>
      <c r="M14" s="45">
        <v>2107</v>
      </c>
      <c r="N14" s="46">
        <v>478</v>
      </c>
      <c r="O14" s="47">
        <v>246</v>
      </c>
      <c r="P14" s="48">
        <f t="shared" si="0"/>
        <v>0</v>
      </c>
      <c r="Q14" s="49">
        <f t="shared" si="6"/>
        <v>0.16666666666666666</v>
      </c>
      <c r="R14" s="49">
        <f t="shared" si="1"/>
        <v>0.2</v>
      </c>
      <c r="S14" s="49">
        <f t="shared" si="2"/>
        <v>0.2727272727272727</v>
      </c>
      <c r="T14" s="49">
        <f t="shared" si="3"/>
        <v>0.5</v>
      </c>
      <c r="U14" s="49">
        <f t="shared" si="7"/>
        <v>0.25</v>
      </c>
      <c r="V14" s="50">
        <f t="shared" si="4"/>
        <v>0.25</v>
      </c>
      <c r="W14" s="51">
        <f t="shared" si="8"/>
        <v>0.24324324324324326</v>
      </c>
      <c r="X14" s="89">
        <v>0.13513513513513514</v>
      </c>
      <c r="Y14" s="90">
        <v>0.02702702702702703</v>
      </c>
      <c r="Z14" s="52">
        <v>0.68</v>
      </c>
      <c r="AA14" s="53">
        <v>0.16</v>
      </c>
      <c r="AB14" s="54">
        <v>0.08</v>
      </c>
    </row>
    <row r="15" spans="1:28" s="173" customFormat="1" ht="13.5" customHeight="1">
      <c r="A15" s="477"/>
      <c r="B15" s="18" t="s">
        <v>10</v>
      </c>
      <c r="C15" s="45">
        <v>6</v>
      </c>
      <c r="D15" s="46">
        <v>0</v>
      </c>
      <c r="E15" s="46">
        <v>0</v>
      </c>
      <c r="F15" s="46">
        <v>3</v>
      </c>
      <c r="G15" s="46">
        <v>3</v>
      </c>
      <c r="H15" s="46">
        <v>0</v>
      </c>
      <c r="I15" s="88">
        <v>0</v>
      </c>
      <c r="J15" s="44">
        <f t="shared" si="5"/>
        <v>12</v>
      </c>
      <c r="K15" s="46">
        <v>15</v>
      </c>
      <c r="L15" s="88">
        <v>1</v>
      </c>
      <c r="M15" s="45">
        <v>1841</v>
      </c>
      <c r="N15" s="46">
        <v>509</v>
      </c>
      <c r="O15" s="47">
        <v>265</v>
      </c>
      <c r="P15" s="48">
        <f t="shared" si="0"/>
        <v>2</v>
      </c>
      <c r="Q15" s="49">
        <f t="shared" si="6"/>
        <v>0</v>
      </c>
      <c r="R15" s="49">
        <f t="shared" si="1"/>
        <v>0</v>
      </c>
      <c r="S15" s="49">
        <f t="shared" si="2"/>
        <v>0.2727272727272727</v>
      </c>
      <c r="T15" s="49">
        <f t="shared" si="3"/>
        <v>0.75</v>
      </c>
      <c r="U15" s="49">
        <f t="shared" si="7"/>
        <v>0</v>
      </c>
      <c r="V15" s="50">
        <f t="shared" si="4"/>
        <v>0</v>
      </c>
      <c r="W15" s="51">
        <f t="shared" si="8"/>
        <v>0.32432432432432434</v>
      </c>
      <c r="X15" s="89">
        <v>0.40540540540540543</v>
      </c>
      <c r="Y15" s="90">
        <v>0.02702702702702703</v>
      </c>
      <c r="Z15" s="52">
        <v>0.6</v>
      </c>
      <c r="AA15" s="53">
        <v>0.17</v>
      </c>
      <c r="AB15" s="54">
        <v>0.09</v>
      </c>
    </row>
    <row r="16" spans="1:28" s="173" customFormat="1" ht="13.5" customHeight="1">
      <c r="A16" s="477"/>
      <c r="B16" s="18" t="s">
        <v>11</v>
      </c>
      <c r="C16" s="45">
        <v>7</v>
      </c>
      <c r="D16" s="46">
        <v>0</v>
      </c>
      <c r="E16" s="46">
        <v>1</v>
      </c>
      <c r="F16" s="46">
        <v>1</v>
      </c>
      <c r="G16" s="46">
        <v>1</v>
      </c>
      <c r="H16" s="46">
        <v>4</v>
      </c>
      <c r="I16" s="88">
        <v>0</v>
      </c>
      <c r="J16" s="44">
        <f t="shared" si="5"/>
        <v>14</v>
      </c>
      <c r="K16" s="46">
        <v>8</v>
      </c>
      <c r="L16" s="88">
        <v>2</v>
      </c>
      <c r="M16" s="45">
        <v>1437</v>
      </c>
      <c r="N16" s="46">
        <v>422</v>
      </c>
      <c r="O16" s="47">
        <v>326</v>
      </c>
      <c r="P16" s="48">
        <f t="shared" si="0"/>
        <v>2.3333333333333335</v>
      </c>
      <c r="Q16" s="49">
        <f t="shared" si="6"/>
        <v>0</v>
      </c>
      <c r="R16" s="49">
        <f t="shared" si="1"/>
        <v>0.2</v>
      </c>
      <c r="S16" s="49">
        <f t="shared" si="2"/>
        <v>0.09090909090909091</v>
      </c>
      <c r="T16" s="49">
        <f t="shared" si="3"/>
        <v>0.25</v>
      </c>
      <c r="U16" s="49">
        <f t="shared" si="7"/>
        <v>1</v>
      </c>
      <c r="V16" s="50">
        <f t="shared" si="4"/>
        <v>0</v>
      </c>
      <c r="W16" s="51">
        <f t="shared" si="8"/>
        <v>0.3783783783783784</v>
      </c>
      <c r="X16" s="89">
        <v>0.21621621621621623</v>
      </c>
      <c r="Y16" s="90">
        <v>0.05405405405405406</v>
      </c>
      <c r="Z16" s="52">
        <v>0.46</v>
      </c>
      <c r="AA16" s="53">
        <v>0.14</v>
      </c>
      <c r="AB16" s="54">
        <v>0.11</v>
      </c>
    </row>
    <row r="17" spans="1:28" s="173" customFormat="1" ht="13.5" customHeight="1">
      <c r="A17" s="478"/>
      <c r="B17" s="174" t="s">
        <v>12</v>
      </c>
      <c r="C17" s="60">
        <v>6</v>
      </c>
      <c r="D17" s="61">
        <v>0</v>
      </c>
      <c r="E17" s="61">
        <v>1</v>
      </c>
      <c r="F17" s="61">
        <v>1</v>
      </c>
      <c r="G17" s="61">
        <v>1</v>
      </c>
      <c r="H17" s="61">
        <v>3</v>
      </c>
      <c r="I17" s="175">
        <v>0</v>
      </c>
      <c r="J17" s="59">
        <f t="shared" si="5"/>
        <v>12</v>
      </c>
      <c r="K17" s="61">
        <v>11</v>
      </c>
      <c r="L17" s="175">
        <v>0</v>
      </c>
      <c r="M17" s="60">
        <v>2085</v>
      </c>
      <c r="N17" s="61">
        <v>573</v>
      </c>
      <c r="O17" s="62">
        <v>278</v>
      </c>
      <c r="P17" s="63">
        <f t="shared" si="0"/>
        <v>2</v>
      </c>
      <c r="Q17" s="64">
        <f t="shared" si="6"/>
        <v>0</v>
      </c>
      <c r="R17" s="64">
        <f t="shared" si="1"/>
        <v>0.2</v>
      </c>
      <c r="S17" s="64">
        <f t="shared" si="2"/>
        <v>0.09090909090909091</v>
      </c>
      <c r="T17" s="64">
        <f t="shared" si="3"/>
        <v>0.25</v>
      </c>
      <c r="U17" s="64">
        <f t="shared" si="7"/>
        <v>0.75</v>
      </c>
      <c r="V17" s="65">
        <f t="shared" si="4"/>
        <v>0</v>
      </c>
      <c r="W17" s="66">
        <f t="shared" si="8"/>
        <v>0.32432432432432434</v>
      </c>
      <c r="X17" s="176">
        <v>0.2972972972972973</v>
      </c>
      <c r="Y17" s="177">
        <v>0</v>
      </c>
      <c r="Z17" s="67">
        <v>0.67</v>
      </c>
      <c r="AA17" s="68">
        <v>0.19</v>
      </c>
      <c r="AB17" s="69">
        <v>0.09</v>
      </c>
    </row>
    <row r="18" spans="1:28" s="178" customFormat="1" ht="13.5" customHeight="1">
      <c r="A18" s="489">
        <v>4</v>
      </c>
      <c r="B18" s="18" t="s">
        <v>13</v>
      </c>
      <c r="C18" s="41">
        <v>3</v>
      </c>
      <c r="D18" s="42">
        <v>0</v>
      </c>
      <c r="E18" s="42">
        <v>4</v>
      </c>
      <c r="F18" s="42">
        <v>6</v>
      </c>
      <c r="G18" s="42">
        <v>0</v>
      </c>
      <c r="H18" s="42">
        <v>1</v>
      </c>
      <c r="I18" s="43">
        <v>0</v>
      </c>
      <c r="J18" s="44">
        <f t="shared" si="5"/>
        <v>14</v>
      </c>
      <c r="K18" s="42">
        <v>5</v>
      </c>
      <c r="L18" s="88">
        <v>3</v>
      </c>
      <c r="M18" s="41">
        <v>2114</v>
      </c>
      <c r="N18" s="42">
        <v>660</v>
      </c>
      <c r="O18" s="47">
        <v>380</v>
      </c>
      <c r="P18" s="48">
        <f t="shared" si="0"/>
        <v>1</v>
      </c>
      <c r="Q18" s="49">
        <f t="shared" si="6"/>
        <v>0</v>
      </c>
      <c r="R18" s="49">
        <f t="shared" si="1"/>
        <v>0.8</v>
      </c>
      <c r="S18" s="49">
        <f t="shared" si="2"/>
        <v>0.5454545454545454</v>
      </c>
      <c r="T18" s="49">
        <f t="shared" si="3"/>
        <v>0</v>
      </c>
      <c r="U18" s="49">
        <f t="shared" si="7"/>
        <v>0.25</v>
      </c>
      <c r="V18" s="166">
        <f t="shared" si="4"/>
        <v>0</v>
      </c>
      <c r="W18" s="51">
        <f t="shared" si="8"/>
        <v>0.3783783783783784</v>
      </c>
      <c r="X18" s="49">
        <v>0.13513513513513514</v>
      </c>
      <c r="Y18" s="90">
        <v>0.08108108108108109</v>
      </c>
      <c r="Z18" s="167">
        <v>0.68</v>
      </c>
      <c r="AA18" s="168">
        <v>0.22</v>
      </c>
      <c r="AB18" s="54">
        <v>0.13</v>
      </c>
    </row>
    <row r="19" spans="1:28" s="178" customFormat="1" ht="13.5" customHeight="1">
      <c r="A19" s="477"/>
      <c r="B19" s="18" t="s">
        <v>14</v>
      </c>
      <c r="C19" s="41">
        <v>2</v>
      </c>
      <c r="D19" s="42">
        <v>0</v>
      </c>
      <c r="E19" s="42">
        <v>0</v>
      </c>
      <c r="F19" s="42">
        <v>15</v>
      </c>
      <c r="G19" s="42">
        <v>2</v>
      </c>
      <c r="H19" s="42">
        <v>1</v>
      </c>
      <c r="I19" s="43">
        <v>0</v>
      </c>
      <c r="J19" s="44">
        <f t="shared" si="5"/>
        <v>20</v>
      </c>
      <c r="K19" s="42">
        <v>8</v>
      </c>
      <c r="L19" s="88">
        <v>4</v>
      </c>
      <c r="M19" s="41">
        <v>2228</v>
      </c>
      <c r="N19" s="42">
        <v>790</v>
      </c>
      <c r="O19" s="47">
        <v>451</v>
      </c>
      <c r="P19" s="48">
        <f t="shared" si="0"/>
        <v>0.6666666666666666</v>
      </c>
      <c r="Q19" s="49">
        <f t="shared" si="6"/>
        <v>0</v>
      </c>
      <c r="R19" s="49">
        <f t="shared" si="1"/>
        <v>0</v>
      </c>
      <c r="S19" s="49">
        <f t="shared" si="2"/>
        <v>1.3636363636363635</v>
      </c>
      <c r="T19" s="49">
        <f t="shared" si="3"/>
        <v>0.5</v>
      </c>
      <c r="U19" s="49">
        <f t="shared" si="7"/>
        <v>0.25</v>
      </c>
      <c r="V19" s="166">
        <f t="shared" si="4"/>
        <v>0</v>
      </c>
      <c r="W19" s="51">
        <f t="shared" si="8"/>
        <v>0.5405405405405406</v>
      </c>
      <c r="X19" s="49">
        <v>0.21621621621621623</v>
      </c>
      <c r="Y19" s="90">
        <v>0.10810810810810811</v>
      </c>
      <c r="Z19" s="167">
        <v>0.71</v>
      </c>
      <c r="AA19" s="168">
        <v>0.26</v>
      </c>
      <c r="AB19" s="54">
        <v>0.15</v>
      </c>
    </row>
    <row r="20" spans="1:28" s="178" customFormat="1" ht="13.5" customHeight="1">
      <c r="A20" s="477"/>
      <c r="B20" s="18" t="s">
        <v>15</v>
      </c>
      <c r="C20" s="41">
        <v>10</v>
      </c>
      <c r="D20" s="42">
        <v>0</v>
      </c>
      <c r="E20" s="42">
        <v>2</v>
      </c>
      <c r="F20" s="42">
        <v>6</v>
      </c>
      <c r="G20" s="42">
        <v>0</v>
      </c>
      <c r="H20" s="42">
        <v>0</v>
      </c>
      <c r="I20" s="43">
        <v>0</v>
      </c>
      <c r="J20" s="44">
        <f t="shared" si="5"/>
        <v>18</v>
      </c>
      <c r="K20" s="42">
        <v>11</v>
      </c>
      <c r="L20" s="88">
        <v>3</v>
      </c>
      <c r="M20" s="41">
        <v>2119</v>
      </c>
      <c r="N20" s="42">
        <v>916</v>
      </c>
      <c r="O20" s="47">
        <v>358</v>
      </c>
      <c r="P20" s="48">
        <f t="shared" si="0"/>
        <v>3.3333333333333335</v>
      </c>
      <c r="Q20" s="49">
        <f t="shared" si="6"/>
        <v>0</v>
      </c>
      <c r="R20" s="49">
        <f t="shared" si="1"/>
        <v>0.4</v>
      </c>
      <c r="S20" s="49">
        <f t="shared" si="2"/>
        <v>0.5454545454545454</v>
      </c>
      <c r="T20" s="49">
        <f t="shared" si="3"/>
        <v>0</v>
      </c>
      <c r="U20" s="49">
        <f t="shared" si="7"/>
        <v>0</v>
      </c>
      <c r="V20" s="166">
        <f t="shared" si="4"/>
        <v>0</v>
      </c>
      <c r="W20" s="51">
        <f t="shared" si="8"/>
        <v>0.4864864864864865</v>
      </c>
      <c r="X20" s="49">
        <v>0.2972972972972973</v>
      </c>
      <c r="Y20" s="90">
        <v>0.08108108108108109</v>
      </c>
      <c r="Z20" s="167">
        <v>0.68</v>
      </c>
      <c r="AA20" s="168">
        <v>0.3</v>
      </c>
      <c r="AB20" s="54">
        <v>0.12</v>
      </c>
    </row>
    <row r="21" spans="1:28" s="178" customFormat="1" ht="13.5" customHeight="1">
      <c r="A21" s="478"/>
      <c r="B21" s="18" t="s">
        <v>16</v>
      </c>
      <c r="C21" s="41">
        <v>5</v>
      </c>
      <c r="D21" s="42">
        <v>1</v>
      </c>
      <c r="E21" s="42">
        <v>2</v>
      </c>
      <c r="F21" s="42">
        <v>8</v>
      </c>
      <c r="G21" s="42">
        <v>0</v>
      </c>
      <c r="H21" s="42">
        <v>2</v>
      </c>
      <c r="I21" s="43">
        <v>0</v>
      </c>
      <c r="J21" s="44">
        <f t="shared" si="5"/>
        <v>18</v>
      </c>
      <c r="K21" s="42">
        <v>11</v>
      </c>
      <c r="L21" s="88">
        <v>0</v>
      </c>
      <c r="M21" s="41">
        <v>2249</v>
      </c>
      <c r="N21" s="42">
        <v>778</v>
      </c>
      <c r="O21" s="47">
        <v>410</v>
      </c>
      <c r="P21" s="48">
        <f t="shared" si="0"/>
        <v>1.6666666666666667</v>
      </c>
      <c r="Q21" s="49">
        <f t="shared" si="6"/>
        <v>0.16666666666666666</v>
      </c>
      <c r="R21" s="49">
        <f t="shared" si="1"/>
        <v>0.4</v>
      </c>
      <c r="S21" s="49">
        <f t="shared" si="2"/>
        <v>0.7272727272727273</v>
      </c>
      <c r="T21" s="49">
        <f t="shared" si="3"/>
        <v>0</v>
      </c>
      <c r="U21" s="49">
        <f t="shared" si="7"/>
        <v>0.5</v>
      </c>
      <c r="V21" s="166">
        <f t="shared" si="4"/>
        <v>0</v>
      </c>
      <c r="W21" s="51">
        <f t="shared" si="8"/>
        <v>0.4864864864864865</v>
      </c>
      <c r="X21" s="49">
        <v>0.2972972972972973</v>
      </c>
      <c r="Y21" s="90">
        <v>0</v>
      </c>
      <c r="Z21" s="167">
        <v>0.72</v>
      </c>
      <c r="AA21" s="168">
        <v>0.26</v>
      </c>
      <c r="AB21" s="54">
        <v>0.14</v>
      </c>
    </row>
    <row r="22" spans="1:28" s="178" customFormat="1" ht="13.5" customHeight="1">
      <c r="A22" s="480">
        <v>5</v>
      </c>
      <c r="B22" s="17" t="s">
        <v>17</v>
      </c>
      <c r="C22" s="128">
        <v>3</v>
      </c>
      <c r="D22" s="129">
        <v>0</v>
      </c>
      <c r="E22" s="129">
        <v>1</v>
      </c>
      <c r="F22" s="129">
        <v>7</v>
      </c>
      <c r="G22" s="129">
        <v>1</v>
      </c>
      <c r="H22" s="129">
        <v>0</v>
      </c>
      <c r="I22" s="130">
        <v>1</v>
      </c>
      <c r="J22" s="74">
        <f t="shared" si="5"/>
        <v>13</v>
      </c>
      <c r="K22" s="129">
        <v>6</v>
      </c>
      <c r="L22" s="92">
        <v>5</v>
      </c>
      <c r="M22" s="128">
        <v>1688</v>
      </c>
      <c r="N22" s="129">
        <v>628</v>
      </c>
      <c r="O22" s="79">
        <v>464</v>
      </c>
      <c r="P22" s="80">
        <f t="shared" si="0"/>
        <v>1</v>
      </c>
      <c r="Q22" s="81">
        <f t="shared" si="6"/>
        <v>0</v>
      </c>
      <c r="R22" s="81">
        <f t="shared" si="1"/>
        <v>0.2</v>
      </c>
      <c r="S22" s="81">
        <f t="shared" si="2"/>
        <v>0.6363636363636364</v>
      </c>
      <c r="T22" s="81">
        <f t="shared" si="3"/>
        <v>0.25</v>
      </c>
      <c r="U22" s="81">
        <f t="shared" si="7"/>
        <v>0</v>
      </c>
      <c r="V22" s="282">
        <f t="shared" si="4"/>
        <v>0.25</v>
      </c>
      <c r="W22" s="83">
        <f t="shared" si="8"/>
        <v>0.35135135135135137</v>
      </c>
      <c r="X22" s="81">
        <v>0.16216216216216217</v>
      </c>
      <c r="Y22" s="94">
        <v>0.13513513513513514</v>
      </c>
      <c r="Z22" s="171">
        <v>0.54</v>
      </c>
      <c r="AA22" s="172">
        <v>0.21</v>
      </c>
      <c r="AB22" s="86">
        <v>0.16</v>
      </c>
    </row>
    <row r="23" spans="1:28" s="178" customFormat="1" ht="13.5" customHeight="1">
      <c r="A23" s="480"/>
      <c r="B23" s="18" t="s">
        <v>18</v>
      </c>
      <c r="C23" s="41">
        <v>6</v>
      </c>
      <c r="D23" s="42">
        <v>5</v>
      </c>
      <c r="E23" s="42">
        <v>3</v>
      </c>
      <c r="F23" s="42">
        <v>7</v>
      </c>
      <c r="G23" s="42">
        <v>0</v>
      </c>
      <c r="H23" s="42">
        <v>0</v>
      </c>
      <c r="I23" s="43">
        <v>0</v>
      </c>
      <c r="J23" s="44">
        <f t="shared" si="5"/>
        <v>21</v>
      </c>
      <c r="K23" s="42">
        <v>5</v>
      </c>
      <c r="L23" s="88">
        <v>1</v>
      </c>
      <c r="M23" s="41">
        <v>2467</v>
      </c>
      <c r="N23" s="42">
        <v>706</v>
      </c>
      <c r="O23" s="47">
        <v>251</v>
      </c>
      <c r="P23" s="48">
        <f t="shared" si="0"/>
        <v>2</v>
      </c>
      <c r="Q23" s="49">
        <f t="shared" si="6"/>
        <v>0.8333333333333334</v>
      </c>
      <c r="R23" s="49">
        <f t="shared" si="1"/>
        <v>0.6</v>
      </c>
      <c r="S23" s="49">
        <f t="shared" si="2"/>
        <v>0.6363636363636364</v>
      </c>
      <c r="T23" s="49">
        <f t="shared" si="3"/>
        <v>0</v>
      </c>
      <c r="U23" s="49">
        <f t="shared" si="7"/>
        <v>0</v>
      </c>
      <c r="V23" s="50">
        <f t="shared" si="4"/>
        <v>0</v>
      </c>
      <c r="W23" s="51">
        <f t="shared" si="8"/>
        <v>0.5675675675675675</v>
      </c>
      <c r="X23" s="49">
        <v>0.13513513513513514</v>
      </c>
      <c r="Y23" s="90">
        <v>0.02702702702702703</v>
      </c>
      <c r="Z23" s="167">
        <v>0.79</v>
      </c>
      <c r="AA23" s="168">
        <v>0.23</v>
      </c>
      <c r="AB23" s="54">
        <v>0.08</v>
      </c>
    </row>
    <row r="24" spans="1:28" s="178" customFormat="1" ht="13.5" customHeight="1">
      <c r="A24" s="480"/>
      <c r="B24" s="18" t="s">
        <v>19</v>
      </c>
      <c r="C24" s="41">
        <v>6</v>
      </c>
      <c r="D24" s="42">
        <v>3</v>
      </c>
      <c r="E24" s="42">
        <v>1</v>
      </c>
      <c r="F24" s="42">
        <v>6</v>
      </c>
      <c r="G24" s="42">
        <v>4</v>
      </c>
      <c r="H24" s="42">
        <v>1</v>
      </c>
      <c r="I24" s="43">
        <v>0</v>
      </c>
      <c r="J24" s="44">
        <f t="shared" si="5"/>
        <v>21</v>
      </c>
      <c r="K24" s="42">
        <v>11</v>
      </c>
      <c r="L24" s="88">
        <v>4</v>
      </c>
      <c r="M24" s="41">
        <v>2889</v>
      </c>
      <c r="N24" s="42">
        <v>1618</v>
      </c>
      <c r="O24" s="47">
        <v>508</v>
      </c>
      <c r="P24" s="48">
        <f t="shared" si="0"/>
        <v>2</v>
      </c>
      <c r="Q24" s="49">
        <f t="shared" si="6"/>
        <v>0.5</v>
      </c>
      <c r="R24" s="49">
        <f t="shared" si="1"/>
        <v>0.2</v>
      </c>
      <c r="S24" s="49">
        <f t="shared" si="2"/>
        <v>0.5454545454545454</v>
      </c>
      <c r="T24" s="49">
        <f t="shared" si="3"/>
        <v>1</v>
      </c>
      <c r="U24" s="49">
        <f t="shared" si="7"/>
        <v>0.25</v>
      </c>
      <c r="V24" s="50">
        <f t="shared" si="4"/>
        <v>0</v>
      </c>
      <c r="W24" s="51">
        <f t="shared" si="8"/>
        <v>0.5675675675675675</v>
      </c>
      <c r="X24" s="49">
        <v>0.2972972972972973</v>
      </c>
      <c r="Y24" s="90">
        <v>0.10810810810810811</v>
      </c>
      <c r="Z24" s="167">
        <v>0.92</v>
      </c>
      <c r="AA24" s="168">
        <v>0.53</v>
      </c>
      <c r="AB24" s="54">
        <v>0.17</v>
      </c>
    </row>
    <row r="25" spans="1:28" s="178" customFormat="1" ht="13.5" customHeight="1">
      <c r="A25" s="480"/>
      <c r="B25" s="18" t="s">
        <v>20</v>
      </c>
      <c r="C25" s="41">
        <v>5</v>
      </c>
      <c r="D25" s="42">
        <v>0</v>
      </c>
      <c r="E25" s="42">
        <v>0</v>
      </c>
      <c r="F25" s="42">
        <v>6</v>
      </c>
      <c r="G25" s="42">
        <v>1</v>
      </c>
      <c r="H25" s="42">
        <v>1</v>
      </c>
      <c r="I25" s="43">
        <v>0</v>
      </c>
      <c r="J25" s="44">
        <f t="shared" si="5"/>
        <v>13</v>
      </c>
      <c r="K25" s="42">
        <v>9</v>
      </c>
      <c r="L25" s="88">
        <v>3</v>
      </c>
      <c r="M25" s="41">
        <v>2235</v>
      </c>
      <c r="N25" s="42">
        <v>1010</v>
      </c>
      <c r="O25" s="47">
        <v>641</v>
      </c>
      <c r="P25" s="48">
        <f t="shared" si="0"/>
        <v>1.6666666666666667</v>
      </c>
      <c r="Q25" s="49">
        <f t="shared" si="6"/>
        <v>0</v>
      </c>
      <c r="R25" s="49">
        <f t="shared" si="1"/>
        <v>0</v>
      </c>
      <c r="S25" s="49">
        <f t="shared" si="2"/>
        <v>0.5454545454545454</v>
      </c>
      <c r="T25" s="49">
        <f t="shared" si="3"/>
        <v>0.25</v>
      </c>
      <c r="U25" s="49">
        <f t="shared" si="7"/>
        <v>0.25</v>
      </c>
      <c r="V25" s="50">
        <f t="shared" si="4"/>
        <v>0</v>
      </c>
      <c r="W25" s="51">
        <f t="shared" si="8"/>
        <v>0.35135135135135137</v>
      </c>
      <c r="X25" s="49">
        <v>0.24324324324324326</v>
      </c>
      <c r="Y25" s="90">
        <v>0.08108108108108109</v>
      </c>
      <c r="Z25" s="167">
        <v>0.71</v>
      </c>
      <c r="AA25" s="168">
        <v>0.33</v>
      </c>
      <c r="AB25" s="54">
        <v>0.21</v>
      </c>
    </row>
    <row r="26" spans="1:28" s="178" customFormat="1" ht="13.5" customHeight="1">
      <c r="A26" s="489">
        <v>6</v>
      </c>
      <c r="B26" s="17" t="s">
        <v>21</v>
      </c>
      <c r="C26" s="128">
        <v>3</v>
      </c>
      <c r="D26" s="129">
        <v>1</v>
      </c>
      <c r="E26" s="129">
        <v>3</v>
      </c>
      <c r="F26" s="129">
        <v>13</v>
      </c>
      <c r="G26" s="129">
        <v>1</v>
      </c>
      <c r="H26" s="129">
        <v>2</v>
      </c>
      <c r="I26" s="130">
        <v>0</v>
      </c>
      <c r="J26" s="74">
        <f t="shared" si="5"/>
        <v>23</v>
      </c>
      <c r="K26" s="129">
        <v>8</v>
      </c>
      <c r="L26" s="92">
        <v>1</v>
      </c>
      <c r="M26" s="128">
        <v>2827</v>
      </c>
      <c r="N26" s="129">
        <v>1873</v>
      </c>
      <c r="O26" s="79">
        <v>480</v>
      </c>
      <c r="P26" s="80">
        <f t="shared" si="0"/>
        <v>1</v>
      </c>
      <c r="Q26" s="81">
        <f t="shared" si="6"/>
        <v>0.16666666666666666</v>
      </c>
      <c r="R26" s="81">
        <f t="shared" si="1"/>
        <v>0.6</v>
      </c>
      <c r="S26" s="81">
        <f t="shared" si="2"/>
        <v>1.1818181818181819</v>
      </c>
      <c r="T26" s="81">
        <f t="shared" si="3"/>
        <v>0.25</v>
      </c>
      <c r="U26" s="81">
        <f t="shared" si="7"/>
        <v>0.5</v>
      </c>
      <c r="V26" s="82">
        <f t="shared" si="4"/>
        <v>0</v>
      </c>
      <c r="W26" s="83">
        <f t="shared" si="8"/>
        <v>0.6216216216216216</v>
      </c>
      <c r="X26" s="81">
        <v>0.21621621621621623</v>
      </c>
      <c r="Y26" s="94">
        <v>0.02702702702702703</v>
      </c>
      <c r="Z26" s="171">
        <v>0.9</v>
      </c>
      <c r="AA26" s="172">
        <v>0.62</v>
      </c>
      <c r="AB26" s="86">
        <v>0.16</v>
      </c>
    </row>
    <row r="27" spans="1:28" s="178" customFormat="1" ht="13.5" customHeight="1">
      <c r="A27" s="477"/>
      <c r="B27" s="18" t="s">
        <v>22</v>
      </c>
      <c r="C27" s="41">
        <v>2</v>
      </c>
      <c r="D27" s="42">
        <v>1</v>
      </c>
      <c r="E27" s="42">
        <v>1</v>
      </c>
      <c r="F27" s="42">
        <v>10</v>
      </c>
      <c r="G27" s="42">
        <v>1</v>
      </c>
      <c r="H27" s="42">
        <v>2</v>
      </c>
      <c r="I27" s="43">
        <v>0</v>
      </c>
      <c r="J27" s="44">
        <f t="shared" si="5"/>
        <v>17</v>
      </c>
      <c r="K27" s="42">
        <v>12</v>
      </c>
      <c r="L27" s="88">
        <v>3</v>
      </c>
      <c r="M27" s="41">
        <v>3261</v>
      </c>
      <c r="N27" s="42">
        <v>1727</v>
      </c>
      <c r="O27" s="47">
        <v>626</v>
      </c>
      <c r="P27" s="48">
        <f t="shared" si="0"/>
        <v>0.6666666666666666</v>
      </c>
      <c r="Q27" s="49">
        <f t="shared" si="6"/>
        <v>0.16666666666666666</v>
      </c>
      <c r="R27" s="49">
        <f t="shared" si="1"/>
        <v>0.2</v>
      </c>
      <c r="S27" s="49">
        <f t="shared" si="2"/>
        <v>0.9090909090909091</v>
      </c>
      <c r="T27" s="49">
        <f t="shared" si="3"/>
        <v>0.25</v>
      </c>
      <c r="U27" s="49">
        <f t="shared" si="7"/>
        <v>0.5</v>
      </c>
      <c r="V27" s="166">
        <f t="shared" si="4"/>
        <v>0</v>
      </c>
      <c r="W27" s="51">
        <f t="shared" si="8"/>
        <v>0.4594594594594595</v>
      </c>
      <c r="X27" s="49">
        <v>0.32432432432432434</v>
      </c>
      <c r="Y27" s="90">
        <v>0.08108108108108109</v>
      </c>
      <c r="Z27" s="167">
        <v>1.04</v>
      </c>
      <c r="AA27" s="168">
        <v>0.57</v>
      </c>
      <c r="AB27" s="54">
        <v>0.21</v>
      </c>
    </row>
    <row r="28" spans="1:28" s="178" customFormat="1" ht="13.5" customHeight="1">
      <c r="A28" s="477"/>
      <c r="B28" s="18" t="s">
        <v>23</v>
      </c>
      <c r="C28" s="41">
        <v>4</v>
      </c>
      <c r="D28" s="42">
        <v>4</v>
      </c>
      <c r="E28" s="42">
        <v>4</v>
      </c>
      <c r="F28" s="42">
        <v>11</v>
      </c>
      <c r="G28" s="42">
        <v>1</v>
      </c>
      <c r="H28" s="42">
        <v>2</v>
      </c>
      <c r="I28" s="43">
        <v>0</v>
      </c>
      <c r="J28" s="44">
        <f t="shared" si="5"/>
        <v>26</v>
      </c>
      <c r="K28" s="42">
        <v>11</v>
      </c>
      <c r="L28" s="88">
        <v>6</v>
      </c>
      <c r="M28" s="41">
        <v>3025</v>
      </c>
      <c r="N28" s="42">
        <v>1957</v>
      </c>
      <c r="O28" s="47">
        <v>638</v>
      </c>
      <c r="P28" s="48">
        <f t="shared" si="0"/>
        <v>1.3333333333333333</v>
      </c>
      <c r="Q28" s="49">
        <f t="shared" si="6"/>
        <v>0.6666666666666666</v>
      </c>
      <c r="R28" s="49">
        <f t="shared" si="1"/>
        <v>0.8</v>
      </c>
      <c r="S28" s="49">
        <f t="shared" si="2"/>
        <v>1</v>
      </c>
      <c r="T28" s="49">
        <f t="shared" si="3"/>
        <v>0.25</v>
      </c>
      <c r="U28" s="49">
        <f t="shared" si="7"/>
        <v>0.5</v>
      </c>
      <c r="V28" s="166">
        <f t="shared" si="4"/>
        <v>0</v>
      </c>
      <c r="W28" s="51">
        <f t="shared" si="8"/>
        <v>0.7027027027027027</v>
      </c>
      <c r="X28" s="49">
        <v>0.2972972972972973</v>
      </c>
      <c r="Y28" s="90">
        <v>0.16216216216216217</v>
      </c>
      <c r="Z28" s="167">
        <v>0.96</v>
      </c>
      <c r="AA28" s="168">
        <v>0.64</v>
      </c>
      <c r="AB28" s="54">
        <v>0.21</v>
      </c>
    </row>
    <row r="29" spans="1:28" s="178" customFormat="1" ht="13.5" customHeight="1">
      <c r="A29" s="477"/>
      <c r="B29" s="18" t="s">
        <v>24</v>
      </c>
      <c r="C29" s="41">
        <v>4</v>
      </c>
      <c r="D29" s="42">
        <v>3</v>
      </c>
      <c r="E29" s="42">
        <v>7</v>
      </c>
      <c r="F29" s="42">
        <v>27</v>
      </c>
      <c r="G29" s="42">
        <v>0</v>
      </c>
      <c r="H29" s="42">
        <v>2</v>
      </c>
      <c r="I29" s="43">
        <v>0</v>
      </c>
      <c r="J29" s="44">
        <f t="shared" si="5"/>
        <v>43</v>
      </c>
      <c r="K29" s="42">
        <v>13</v>
      </c>
      <c r="L29" s="88">
        <v>6</v>
      </c>
      <c r="M29" s="41">
        <v>4629</v>
      </c>
      <c r="N29" s="42">
        <v>1956</v>
      </c>
      <c r="O29" s="47">
        <v>655</v>
      </c>
      <c r="P29" s="48">
        <f t="shared" si="0"/>
        <v>1.3333333333333333</v>
      </c>
      <c r="Q29" s="49">
        <f t="shared" si="6"/>
        <v>0.5</v>
      </c>
      <c r="R29" s="49">
        <f t="shared" si="1"/>
        <v>1.4</v>
      </c>
      <c r="S29" s="49">
        <f t="shared" si="2"/>
        <v>2.4545454545454546</v>
      </c>
      <c r="T29" s="49">
        <f t="shared" si="3"/>
        <v>0</v>
      </c>
      <c r="U29" s="49">
        <f t="shared" si="7"/>
        <v>0.5</v>
      </c>
      <c r="V29" s="166">
        <f t="shared" si="4"/>
        <v>0</v>
      </c>
      <c r="W29" s="51">
        <f t="shared" si="8"/>
        <v>1.162162162162162</v>
      </c>
      <c r="X29" s="49">
        <v>0.35135135135135137</v>
      </c>
      <c r="Y29" s="90">
        <v>0.16216216216216217</v>
      </c>
      <c r="Z29" s="167">
        <v>1.47</v>
      </c>
      <c r="AA29" s="168">
        <v>0.65</v>
      </c>
      <c r="AB29" s="54">
        <v>0.22</v>
      </c>
    </row>
    <row r="30" spans="1:28" s="178" customFormat="1" ht="13.5" customHeight="1">
      <c r="A30" s="478"/>
      <c r="B30" s="174">
        <v>26</v>
      </c>
      <c r="C30" s="56">
        <v>4</v>
      </c>
      <c r="D30" s="57">
        <v>2</v>
      </c>
      <c r="E30" s="57">
        <v>2</v>
      </c>
      <c r="F30" s="57">
        <v>12</v>
      </c>
      <c r="G30" s="57">
        <v>1</v>
      </c>
      <c r="H30" s="57">
        <v>5</v>
      </c>
      <c r="I30" s="58">
        <v>0</v>
      </c>
      <c r="J30" s="59">
        <f t="shared" si="5"/>
        <v>26</v>
      </c>
      <c r="K30" s="57">
        <v>3</v>
      </c>
      <c r="L30" s="175">
        <v>5</v>
      </c>
      <c r="M30" s="56">
        <v>3272</v>
      </c>
      <c r="N30" s="57">
        <v>2053</v>
      </c>
      <c r="O30" s="62">
        <v>673</v>
      </c>
      <c r="P30" s="63">
        <f t="shared" si="0"/>
        <v>1.3333333333333333</v>
      </c>
      <c r="Q30" s="64">
        <f t="shared" si="6"/>
        <v>0.3333333333333333</v>
      </c>
      <c r="R30" s="64">
        <f t="shared" si="1"/>
        <v>0.4</v>
      </c>
      <c r="S30" s="64">
        <f t="shared" si="2"/>
        <v>1.0909090909090908</v>
      </c>
      <c r="T30" s="64">
        <f t="shared" si="3"/>
        <v>0.25</v>
      </c>
      <c r="U30" s="64">
        <f t="shared" si="7"/>
        <v>1.25</v>
      </c>
      <c r="V30" s="169">
        <f t="shared" si="4"/>
        <v>0</v>
      </c>
      <c r="W30" s="66">
        <f t="shared" si="8"/>
        <v>0.7027027027027027</v>
      </c>
      <c r="X30" s="64">
        <v>0.08108108108108109</v>
      </c>
      <c r="Y30" s="177">
        <v>0.13513513513513514</v>
      </c>
      <c r="Z30" s="179">
        <v>1.04</v>
      </c>
      <c r="AA30" s="180">
        <v>0.68</v>
      </c>
      <c r="AB30" s="69">
        <v>0.22</v>
      </c>
    </row>
    <row r="31" spans="1:28" s="178" customFormat="1" ht="13.5" customHeight="1">
      <c r="A31" s="489">
        <v>7</v>
      </c>
      <c r="B31" s="18" t="s">
        <v>26</v>
      </c>
      <c r="C31" s="41">
        <v>10</v>
      </c>
      <c r="D31" s="42">
        <v>2</v>
      </c>
      <c r="E31" s="42">
        <v>5</v>
      </c>
      <c r="F31" s="42">
        <v>13</v>
      </c>
      <c r="G31" s="42">
        <v>2</v>
      </c>
      <c r="H31" s="42">
        <v>3</v>
      </c>
      <c r="I31" s="43">
        <v>0</v>
      </c>
      <c r="J31" s="44">
        <f t="shared" si="5"/>
        <v>35</v>
      </c>
      <c r="K31" s="42">
        <v>10</v>
      </c>
      <c r="L31" s="88">
        <v>7</v>
      </c>
      <c r="M31" s="41">
        <v>2968</v>
      </c>
      <c r="N31" s="42">
        <v>1841</v>
      </c>
      <c r="O31" s="47">
        <v>629</v>
      </c>
      <c r="P31" s="48">
        <f t="shared" si="0"/>
        <v>3.3333333333333335</v>
      </c>
      <c r="Q31" s="49">
        <f t="shared" si="6"/>
        <v>0.3333333333333333</v>
      </c>
      <c r="R31" s="49">
        <f t="shared" si="1"/>
        <v>1</v>
      </c>
      <c r="S31" s="49">
        <f t="shared" si="2"/>
        <v>1.1818181818181819</v>
      </c>
      <c r="T31" s="49">
        <f t="shared" si="3"/>
        <v>0.5</v>
      </c>
      <c r="U31" s="49">
        <f t="shared" si="7"/>
        <v>0.75</v>
      </c>
      <c r="V31" s="50">
        <f t="shared" si="4"/>
        <v>0</v>
      </c>
      <c r="W31" s="51">
        <f t="shared" si="8"/>
        <v>0.9459459459459459</v>
      </c>
      <c r="X31" s="49">
        <v>0.2702702702702703</v>
      </c>
      <c r="Y31" s="90">
        <v>0.1891891891891892</v>
      </c>
      <c r="Z31" s="167">
        <v>0.94</v>
      </c>
      <c r="AA31" s="168">
        <v>0.61</v>
      </c>
      <c r="AB31" s="54">
        <v>0.21</v>
      </c>
    </row>
    <row r="32" spans="1:28" s="178" customFormat="1" ht="13.5" customHeight="1">
      <c r="A32" s="477"/>
      <c r="B32" s="18" t="s">
        <v>27</v>
      </c>
      <c r="C32" s="41">
        <v>4</v>
      </c>
      <c r="D32" s="42">
        <v>0</v>
      </c>
      <c r="E32" s="42">
        <v>4</v>
      </c>
      <c r="F32" s="42">
        <v>15</v>
      </c>
      <c r="G32" s="42">
        <v>0</v>
      </c>
      <c r="H32" s="42">
        <v>6</v>
      </c>
      <c r="I32" s="43">
        <v>0</v>
      </c>
      <c r="J32" s="44">
        <f t="shared" si="5"/>
        <v>29</v>
      </c>
      <c r="K32" s="42">
        <v>4</v>
      </c>
      <c r="L32" s="88">
        <v>1</v>
      </c>
      <c r="M32" s="41">
        <v>2613</v>
      </c>
      <c r="N32" s="42">
        <v>1742</v>
      </c>
      <c r="O32" s="47">
        <v>729</v>
      </c>
      <c r="P32" s="48">
        <f t="shared" si="0"/>
        <v>1.3333333333333333</v>
      </c>
      <c r="Q32" s="49">
        <f t="shared" si="6"/>
        <v>0</v>
      </c>
      <c r="R32" s="49">
        <f t="shared" si="1"/>
        <v>0.8</v>
      </c>
      <c r="S32" s="49">
        <f t="shared" si="2"/>
        <v>1.3636363636363635</v>
      </c>
      <c r="T32" s="49">
        <f t="shared" si="3"/>
        <v>0</v>
      </c>
      <c r="U32" s="49">
        <f t="shared" si="7"/>
        <v>1.5</v>
      </c>
      <c r="V32" s="50">
        <f t="shared" si="4"/>
        <v>0</v>
      </c>
      <c r="W32" s="51">
        <f t="shared" si="8"/>
        <v>0.7837837837837838</v>
      </c>
      <c r="X32" s="49">
        <v>0.10810810810810811</v>
      </c>
      <c r="Y32" s="90">
        <v>0.02702702702702703</v>
      </c>
      <c r="Z32" s="167">
        <v>0.83</v>
      </c>
      <c r="AA32" s="168">
        <v>0.58</v>
      </c>
      <c r="AB32" s="54">
        <v>0.24</v>
      </c>
    </row>
    <row r="33" spans="1:28" s="178" customFormat="1" ht="13.5" customHeight="1">
      <c r="A33" s="477"/>
      <c r="B33" s="18" t="s">
        <v>28</v>
      </c>
      <c r="C33" s="41">
        <v>4</v>
      </c>
      <c r="D33" s="42">
        <v>0</v>
      </c>
      <c r="E33" s="42">
        <v>2</v>
      </c>
      <c r="F33" s="42">
        <v>11</v>
      </c>
      <c r="G33" s="42">
        <v>1</v>
      </c>
      <c r="H33" s="42">
        <v>7</v>
      </c>
      <c r="I33" s="43">
        <v>0</v>
      </c>
      <c r="J33" s="44">
        <f t="shared" si="5"/>
        <v>25</v>
      </c>
      <c r="K33" s="42">
        <v>5</v>
      </c>
      <c r="L33" s="88">
        <v>1</v>
      </c>
      <c r="M33" s="41">
        <v>1428</v>
      </c>
      <c r="N33" s="42">
        <v>1289</v>
      </c>
      <c r="O33" s="47">
        <v>618</v>
      </c>
      <c r="P33" s="48">
        <f t="shared" si="0"/>
        <v>1.3333333333333333</v>
      </c>
      <c r="Q33" s="49">
        <f t="shared" si="6"/>
        <v>0</v>
      </c>
      <c r="R33" s="49">
        <f t="shared" si="1"/>
        <v>0.4</v>
      </c>
      <c r="S33" s="49">
        <f t="shared" si="2"/>
        <v>1</v>
      </c>
      <c r="T33" s="49">
        <f t="shared" si="3"/>
        <v>0.25</v>
      </c>
      <c r="U33" s="49">
        <f t="shared" si="7"/>
        <v>1.75</v>
      </c>
      <c r="V33" s="50">
        <f t="shared" si="4"/>
        <v>0</v>
      </c>
      <c r="W33" s="51">
        <f t="shared" si="8"/>
        <v>0.6756756756756757</v>
      </c>
      <c r="X33" s="49">
        <v>0.13513513513513514</v>
      </c>
      <c r="Y33" s="90">
        <v>0.02702702702702703</v>
      </c>
      <c r="Z33" s="167">
        <v>0.45</v>
      </c>
      <c r="AA33" s="168">
        <v>0.42</v>
      </c>
      <c r="AB33" s="54">
        <v>0.2</v>
      </c>
    </row>
    <row r="34" spans="1:28" s="178" customFormat="1" ht="13.5" customHeight="1">
      <c r="A34" s="478"/>
      <c r="B34" s="18" t="s">
        <v>29</v>
      </c>
      <c r="C34" s="41">
        <v>1</v>
      </c>
      <c r="D34" s="42">
        <v>2</v>
      </c>
      <c r="E34" s="42">
        <v>2</v>
      </c>
      <c r="F34" s="42">
        <v>20</v>
      </c>
      <c r="G34" s="42">
        <v>2</v>
      </c>
      <c r="H34" s="42">
        <v>4</v>
      </c>
      <c r="I34" s="43">
        <v>0</v>
      </c>
      <c r="J34" s="44">
        <f t="shared" si="5"/>
        <v>31</v>
      </c>
      <c r="K34" s="42">
        <v>2</v>
      </c>
      <c r="L34" s="88">
        <v>6</v>
      </c>
      <c r="M34" s="41">
        <v>1919</v>
      </c>
      <c r="N34" s="42">
        <v>981</v>
      </c>
      <c r="O34" s="47">
        <v>424</v>
      </c>
      <c r="P34" s="48">
        <f t="shared" si="0"/>
        <v>0.3333333333333333</v>
      </c>
      <c r="Q34" s="49">
        <f t="shared" si="6"/>
        <v>0.3333333333333333</v>
      </c>
      <c r="R34" s="49">
        <f t="shared" si="1"/>
        <v>0.4</v>
      </c>
      <c r="S34" s="49">
        <f t="shared" si="2"/>
        <v>1.8181818181818181</v>
      </c>
      <c r="T34" s="49">
        <f t="shared" si="3"/>
        <v>0.5</v>
      </c>
      <c r="U34" s="49">
        <f t="shared" si="7"/>
        <v>1</v>
      </c>
      <c r="V34" s="50">
        <f t="shared" si="4"/>
        <v>0</v>
      </c>
      <c r="W34" s="51">
        <f t="shared" si="8"/>
        <v>0.8378378378378378</v>
      </c>
      <c r="X34" s="49">
        <v>0.05405405405405406</v>
      </c>
      <c r="Y34" s="90">
        <v>0.16216216216216217</v>
      </c>
      <c r="Z34" s="167">
        <v>0.61</v>
      </c>
      <c r="AA34" s="168">
        <v>0.32</v>
      </c>
      <c r="AB34" s="54">
        <v>0.14</v>
      </c>
    </row>
    <row r="35" spans="1:28" s="178" customFormat="1" ht="13.5" customHeight="1">
      <c r="A35" s="480">
        <v>8</v>
      </c>
      <c r="B35" s="17" t="s">
        <v>30</v>
      </c>
      <c r="C35" s="128">
        <v>1</v>
      </c>
      <c r="D35" s="129">
        <v>4</v>
      </c>
      <c r="E35" s="129">
        <v>2</v>
      </c>
      <c r="F35" s="129">
        <v>19</v>
      </c>
      <c r="G35" s="129">
        <v>4</v>
      </c>
      <c r="H35" s="129">
        <v>3</v>
      </c>
      <c r="I35" s="130">
        <v>0</v>
      </c>
      <c r="J35" s="74">
        <f t="shared" si="5"/>
        <v>33</v>
      </c>
      <c r="K35" s="129">
        <v>1</v>
      </c>
      <c r="L35" s="92">
        <v>4</v>
      </c>
      <c r="M35" s="128">
        <v>1895</v>
      </c>
      <c r="N35" s="129">
        <v>1136</v>
      </c>
      <c r="O35" s="79">
        <v>443</v>
      </c>
      <c r="P35" s="80">
        <f t="shared" si="0"/>
        <v>0.3333333333333333</v>
      </c>
      <c r="Q35" s="81">
        <f t="shared" si="6"/>
        <v>0.6666666666666666</v>
      </c>
      <c r="R35" s="81">
        <f t="shared" si="1"/>
        <v>0.4</v>
      </c>
      <c r="S35" s="81">
        <f t="shared" si="2"/>
        <v>1.7272727272727273</v>
      </c>
      <c r="T35" s="81">
        <f t="shared" si="3"/>
        <v>1</v>
      </c>
      <c r="U35" s="81">
        <f t="shared" si="7"/>
        <v>0.75</v>
      </c>
      <c r="V35" s="82">
        <f t="shared" si="4"/>
        <v>0</v>
      </c>
      <c r="W35" s="83">
        <f t="shared" si="8"/>
        <v>0.8918918918918919</v>
      </c>
      <c r="X35" s="81">
        <v>0.02702702702702703</v>
      </c>
      <c r="Y35" s="94">
        <v>0.10810810810810811</v>
      </c>
      <c r="Z35" s="171">
        <v>0.61</v>
      </c>
      <c r="AA35" s="172">
        <v>0.38</v>
      </c>
      <c r="AB35" s="86">
        <v>0.15</v>
      </c>
    </row>
    <row r="36" spans="1:28" s="178" customFormat="1" ht="13.5" customHeight="1">
      <c r="A36" s="480"/>
      <c r="B36" s="18" t="s">
        <v>31</v>
      </c>
      <c r="C36" s="41">
        <v>1</v>
      </c>
      <c r="D36" s="42">
        <v>1</v>
      </c>
      <c r="E36" s="42">
        <v>6</v>
      </c>
      <c r="F36" s="42">
        <v>23</v>
      </c>
      <c r="G36" s="42">
        <v>3</v>
      </c>
      <c r="H36" s="42">
        <v>4</v>
      </c>
      <c r="I36" s="43">
        <v>1</v>
      </c>
      <c r="J36" s="44">
        <f t="shared" si="5"/>
        <v>39</v>
      </c>
      <c r="K36" s="42">
        <v>9</v>
      </c>
      <c r="L36" s="88">
        <v>4</v>
      </c>
      <c r="M36" s="41">
        <v>1381</v>
      </c>
      <c r="N36" s="42">
        <v>792</v>
      </c>
      <c r="O36" s="47">
        <v>417</v>
      </c>
      <c r="P36" s="48">
        <f t="shared" si="0"/>
        <v>0.3333333333333333</v>
      </c>
      <c r="Q36" s="49">
        <f t="shared" si="6"/>
        <v>0.16666666666666666</v>
      </c>
      <c r="R36" s="49">
        <f t="shared" si="1"/>
        <v>1.2</v>
      </c>
      <c r="S36" s="49">
        <f t="shared" si="2"/>
        <v>2.090909090909091</v>
      </c>
      <c r="T36" s="49">
        <f t="shared" si="3"/>
        <v>0.75</v>
      </c>
      <c r="U36" s="49">
        <f t="shared" si="7"/>
        <v>1</v>
      </c>
      <c r="V36" s="166">
        <f t="shared" si="4"/>
        <v>0.25</v>
      </c>
      <c r="W36" s="51">
        <f t="shared" si="8"/>
        <v>1.054054054054054</v>
      </c>
      <c r="X36" s="49">
        <v>0.24324324324324326</v>
      </c>
      <c r="Y36" s="90">
        <v>0.10810810810810811</v>
      </c>
      <c r="Z36" s="167">
        <v>0.45</v>
      </c>
      <c r="AA36" s="168">
        <v>0.27</v>
      </c>
      <c r="AB36" s="54">
        <v>0.14</v>
      </c>
    </row>
    <row r="37" spans="1:28" s="178" customFormat="1" ht="13.5" customHeight="1">
      <c r="A37" s="480"/>
      <c r="B37" s="18" t="s">
        <v>32</v>
      </c>
      <c r="C37" s="41">
        <v>1</v>
      </c>
      <c r="D37" s="42">
        <v>0</v>
      </c>
      <c r="E37" s="42">
        <v>4</v>
      </c>
      <c r="F37" s="42">
        <v>10</v>
      </c>
      <c r="G37" s="42">
        <v>5</v>
      </c>
      <c r="H37" s="42">
        <v>2</v>
      </c>
      <c r="I37" s="43">
        <v>0</v>
      </c>
      <c r="J37" s="44">
        <f t="shared" si="5"/>
        <v>22</v>
      </c>
      <c r="K37" s="42">
        <v>6</v>
      </c>
      <c r="L37" s="88">
        <v>3</v>
      </c>
      <c r="M37" s="41">
        <v>996</v>
      </c>
      <c r="N37" s="42">
        <v>1012</v>
      </c>
      <c r="O37" s="47">
        <v>213</v>
      </c>
      <c r="P37" s="48">
        <f aca="true" t="shared" si="9" ref="P37:P56">C37/3</f>
        <v>0.3333333333333333</v>
      </c>
      <c r="Q37" s="49">
        <f t="shared" si="6"/>
        <v>0</v>
      </c>
      <c r="R37" s="49">
        <f aca="true" t="shared" si="10" ref="R37:R56">E37/5</f>
        <v>0.8</v>
      </c>
      <c r="S37" s="49">
        <f aca="true" t="shared" si="11" ref="S37:S56">F37/11</f>
        <v>0.9090909090909091</v>
      </c>
      <c r="T37" s="49">
        <f aca="true" t="shared" si="12" ref="T37:T56">G37/4</f>
        <v>1.25</v>
      </c>
      <c r="U37" s="49">
        <f t="shared" si="7"/>
        <v>0.5</v>
      </c>
      <c r="V37" s="166">
        <f aca="true" t="shared" si="13" ref="V37:V56">I37/4</f>
        <v>0</v>
      </c>
      <c r="W37" s="51">
        <f t="shared" si="8"/>
        <v>0.5945945945945946</v>
      </c>
      <c r="X37" s="49">
        <v>0.16216216216216217</v>
      </c>
      <c r="Y37" s="90">
        <v>0.08108108108108109</v>
      </c>
      <c r="Z37" s="167">
        <v>0.33</v>
      </c>
      <c r="AA37" s="168">
        <v>0.34</v>
      </c>
      <c r="AB37" s="54">
        <v>0.07</v>
      </c>
    </row>
    <row r="38" spans="1:28" s="178" customFormat="1" ht="13.5" customHeight="1">
      <c r="A38" s="480"/>
      <c r="B38" s="18" t="s">
        <v>33</v>
      </c>
      <c r="C38" s="41">
        <v>1</v>
      </c>
      <c r="D38" s="42">
        <v>3</v>
      </c>
      <c r="E38" s="42">
        <v>3</v>
      </c>
      <c r="F38" s="42">
        <v>7</v>
      </c>
      <c r="G38" s="42">
        <v>1</v>
      </c>
      <c r="H38" s="42">
        <v>0</v>
      </c>
      <c r="I38" s="43">
        <v>0</v>
      </c>
      <c r="J38" s="44">
        <f t="shared" si="5"/>
        <v>15</v>
      </c>
      <c r="K38" s="42">
        <v>3</v>
      </c>
      <c r="L38" s="88">
        <v>1</v>
      </c>
      <c r="M38" s="41">
        <v>1244</v>
      </c>
      <c r="N38" s="42">
        <v>914</v>
      </c>
      <c r="O38" s="47">
        <v>297</v>
      </c>
      <c r="P38" s="48">
        <f t="shared" si="9"/>
        <v>0.3333333333333333</v>
      </c>
      <c r="Q38" s="49">
        <f t="shared" si="6"/>
        <v>0.5</v>
      </c>
      <c r="R38" s="49">
        <f t="shared" si="10"/>
        <v>0.6</v>
      </c>
      <c r="S38" s="49">
        <f t="shared" si="11"/>
        <v>0.6363636363636364</v>
      </c>
      <c r="T38" s="49">
        <f t="shared" si="12"/>
        <v>0.25</v>
      </c>
      <c r="U38" s="49">
        <f t="shared" si="7"/>
        <v>0</v>
      </c>
      <c r="V38" s="166">
        <f t="shared" si="13"/>
        <v>0</v>
      </c>
      <c r="W38" s="51">
        <f t="shared" si="8"/>
        <v>0.40540540540540543</v>
      </c>
      <c r="X38" s="49">
        <v>0.08108108108108109</v>
      </c>
      <c r="Y38" s="90">
        <v>0.02702702702702703</v>
      </c>
      <c r="Z38" s="167">
        <v>0.4</v>
      </c>
      <c r="AA38" s="168">
        <v>0.3</v>
      </c>
      <c r="AB38" s="54">
        <v>0.1</v>
      </c>
    </row>
    <row r="39" spans="1:28" s="178" customFormat="1" ht="13.5" customHeight="1">
      <c r="A39" s="480">
        <v>9</v>
      </c>
      <c r="B39" s="17" t="s">
        <v>34</v>
      </c>
      <c r="C39" s="128">
        <v>1</v>
      </c>
      <c r="D39" s="129">
        <v>1</v>
      </c>
      <c r="E39" s="129">
        <v>3</v>
      </c>
      <c r="F39" s="129">
        <v>13</v>
      </c>
      <c r="G39" s="129">
        <v>5</v>
      </c>
      <c r="H39" s="129">
        <v>2</v>
      </c>
      <c r="I39" s="130">
        <v>0</v>
      </c>
      <c r="J39" s="74">
        <f t="shared" si="5"/>
        <v>25</v>
      </c>
      <c r="K39" s="129">
        <v>2</v>
      </c>
      <c r="L39" s="92">
        <v>4</v>
      </c>
      <c r="M39" s="128">
        <v>1232</v>
      </c>
      <c r="N39" s="129">
        <v>986</v>
      </c>
      <c r="O39" s="79">
        <v>281</v>
      </c>
      <c r="P39" s="80">
        <f t="shared" si="9"/>
        <v>0.3333333333333333</v>
      </c>
      <c r="Q39" s="81">
        <f t="shared" si="6"/>
        <v>0.16666666666666666</v>
      </c>
      <c r="R39" s="81">
        <f t="shared" si="10"/>
        <v>0.6</v>
      </c>
      <c r="S39" s="81">
        <f t="shared" si="11"/>
        <v>1.1818181818181819</v>
      </c>
      <c r="T39" s="81">
        <f t="shared" si="12"/>
        <v>1.25</v>
      </c>
      <c r="U39" s="81">
        <f t="shared" si="7"/>
        <v>0.5</v>
      </c>
      <c r="V39" s="282">
        <f t="shared" si="13"/>
        <v>0</v>
      </c>
      <c r="W39" s="83">
        <f t="shared" si="8"/>
        <v>0.6756756756756757</v>
      </c>
      <c r="X39" s="81">
        <v>0.05405405405405406</v>
      </c>
      <c r="Y39" s="94">
        <v>0.10810810810810811</v>
      </c>
      <c r="Z39" s="171">
        <v>0.39</v>
      </c>
      <c r="AA39" s="172">
        <v>0.33</v>
      </c>
      <c r="AB39" s="86">
        <v>0.09</v>
      </c>
    </row>
    <row r="40" spans="1:28" s="178" customFormat="1" ht="13.5" customHeight="1">
      <c r="A40" s="480"/>
      <c r="B40" s="18" t="s">
        <v>35</v>
      </c>
      <c r="C40" s="41">
        <v>0</v>
      </c>
      <c r="D40" s="42">
        <v>0</v>
      </c>
      <c r="E40" s="42">
        <v>2</v>
      </c>
      <c r="F40" s="42">
        <v>8</v>
      </c>
      <c r="G40" s="42">
        <v>2</v>
      </c>
      <c r="H40" s="42">
        <v>1</v>
      </c>
      <c r="I40" s="43">
        <v>0</v>
      </c>
      <c r="J40" s="44">
        <f t="shared" si="5"/>
        <v>13</v>
      </c>
      <c r="K40" s="42">
        <v>0</v>
      </c>
      <c r="L40" s="88">
        <v>5</v>
      </c>
      <c r="M40" s="41">
        <v>1056</v>
      </c>
      <c r="N40" s="42">
        <v>799</v>
      </c>
      <c r="O40" s="47">
        <v>248</v>
      </c>
      <c r="P40" s="48">
        <f t="shared" si="9"/>
        <v>0</v>
      </c>
      <c r="Q40" s="49">
        <f t="shared" si="6"/>
        <v>0</v>
      </c>
      <c r="R40" s="49">
        <f t="shared" si="10"/>
        <v>0.4</v>
      </c>
      <c r="S40" s="49">
        <f t="shared" si="11"/>
        <v>0.7272727272727273</v>
      </c>
      <c r="T40" s="49">
        <f t="shared" si="12"/>
        <v>0.5</v>
      </c>
      <c r="U40" s="49">
        <f t="shared" si="7"/>
        <v>0.25</v>
      </c>
      <c r="V40" s="50">
        <f t="shared" si="13"/>
        <v>0</v>
      </c>
      <c r="W40" s="51">
        <f t="shared" si="8"/>
        <v>0.35135135135135137</v>
      </c>
      <c r="X40" s="49">
        <v>0</v>
      </c>
      <c r="Y40" s="90">
        <v>0.13513513513513514</v>
      </c>
      <c r="Z40" s="167">
        <v>0.34</v>
      </c>
      <c r="AA40" s="168">
        <v>0.26</v>
      </c>
      <c r="AB40" s="54">
        <v>0.08</v>
      </c>
    </row>
    <row r="41" spans="1:28" s="178" customFormat="1" ht="13.5" customHeight="1">
      <c r="A41" s="480"/>
      <c r="B41" s="18" t="s">
        <v>36</v>
      </c>
      <c r="C41" s="41">
        <v>1</v>
      </c>
      <c r="D41" s="42">
        <v>0</v>
      </c>
      <c r="E41" s="42">
        <v>4</v>
      </c>
      <c r="F41" s="42">
        <v>10</v>
      </c>
      <c r="G41" s="42">
        <v>3</v>
      </c>
      <c r="H41" s="42">
        <v>4</v>
      </c>
      <c r="I41" s="43">
        <v>0</v>
      </c>
      <c r="J41" s="44">
        <f t="shared" si="5"/>
        <v>22</v>
      </c>
      <c r="K41" s="42">
        <v>4</v>
      </c>
      <c r="L41" s="88">
        <v>1</v>
      </c>
      <c r="M41" s="41">
        <v>906</v>
      </c>
      <c r="N41" s="42">
        <v>715</v>
      </c>
      <c r="O41" s="47">
        <v>235</v>
      </c>
      <c r="P41" s="48">
        <f t="shared" si="9"/>
        <v>0.3333333333333333</v>
      </c>
      <c r="Q41" s="49">
        <f t="shared" si="6"/>
        <v>0</v>
      </c>
      <c r="R41" s="49">
        <f t="shared" si="10"/>
        <v>0.8</v>
      </c>
      <c r="S41" s="49">
        <f t="shared" si="11"/>
        <v>0.9090909090909091</v>
      </c>
      <c r="T41" s="49">
        <f t="shared" si="12"/>
        <v>0.75</v>
      </c>
      <c r="U41" s="49">
        <f t="shared" si="7"/>
        <v>1</v>
      </c>
      <c r="V41" s="50">
        <f t="shared" si="13"/>
        <v>0</v>
      </c>
      <c r="W41" s="51">
        <f t="shared" si="8"/>
        <v>0.5945945945945946</v>
      </c>
      <c r="X41" s="49">
        <v>0.10810810810810811</v>
      </c>
      <c r="Y41" s="90">
        <v>0.02702702702702703</v>
      </c>
      <c r="Z41" s="167">
        <v>0.29</v>
      </c>
      <c r="AA41" s="168">
        <v>0.24</v>
      </c>
      <c r="AB41" s="54">
        <v>0.08</v>
      </c>
    </row>
    <row r="42" spans="1:28" s="178" customFormat="1" ht="13.5" customHeight="1">
      <c r="A42" s="480"/>
      <c r="B42" s="18" t="s">
        <v>37</v>
      </c>
      <c r="C42" s="41">
        <v>0</v>
      </c>
      <c r="D42" s="42">
        <v>0</v>
      </c>
      <c r="E42" s="42">
        <v>1</v>
      </c>
      <c r="F42" s="42">
        <v>8</v>
      </c>
      <c r="G42" s="42">
        <v>1</v>
      </c>
      <c r="H42" s="42">
        <v>0</v>
      </c>
      <c r="I42" s="43">
        <v>0</v>
      </c>
      <c r="J42" s="44">
        <f t="shared" si="5"/>
        <v>10</v>
      </c>
      <c r="K42" s="42">
        <v>2</v>
      </c>
      <c r="L42" s="88">
        <v>1</v>
      </c>
      <c r="M42" s="41">
        <v>403</v>
      </c>
      <c r="N42" s="42">
        <v>617</v>
      </c>
      <c r="O42" s="47">
        <v>203</v>
      </c>
      <c r="P42" s="48">
        <f t="shared" si="9"/>
        <v>0</v>
      </c>
      <c r="Q42" s="49">
        <f t="shared" si="6"/>
        <v>0</v>
      </c>
      <c r="R42" s="49">
        <f t="shared" si="10"/>
        <v>0.2</v>
      </c>
      <c r="S42" s="49">
        <f t="shared" si="11"/>
        <v>0.7272727272727273</v>
      </c>
      <c r="T42" s="49">
        <f t="shared" si="12"/>
        <v>0.25</v>
      </c>
      <c r="U42" s="49">
        <f t="shared" si="7"/>
        <v>0</v>
      </c>
      <c r="V42" s="50">
        <f t="shared" si="13"/>
        <v>0</v>
      </c>
      <c r="W42" s="51">
        <f t="shared" si="8"/>
        <v>0.2702702702702703</v>
      </c>
      <c r="X42" s="49">
        <v>0.05405405405405406</v>
      </c>
      <c r="Y42" s="90">
        <v>0.02702702702702703</v>
      </c>
      <c r="Z42" s="167">
        <v>0.13</v>
      </c>
      <c r="AA42" s="168">
        <v>0.2</v>
      </c>
      <c r="AB42" s="54">
        <v>0.07</v>
      </c>
    </row>
    <row r="43" spans="1:28" s="178" customFormat="1" ht="13.5" customHeight="1">
      <c r="A43" s="480"/>
      <c r="B43" s="174" t="s">
        <v>38</v>
      </c>
      <c r="C43" s="56">
        <v>0</v>
      </c>
      <c r="D43" s="57">
        <v>1</v>
      </c>
      <c r="E43" s="57">
        <v>0</v>
      </c>
      <c r="F43" s="57">
        <v>13</v>
      </c>
      <c r="G43" s="57">
        <v>0</v>
      </c>
      <c r="H43" s="57">
        <v>3</v>
      </c>
      <c r="I43" s="58">
        <v>0</v>
      </c>
      <c r="J43" s="59">
        <f t="shared" si="5"/>
        <v>17</v>
      </c>
      <c r="K43" s="57">
        <v>3</v>
      </c>
      <c r="L43" s="175">
        <v>9</v>
      </c>
      <c r="M43" s="56">
        <v>650</v>
      </c>
      <c r="N43" s="57">
        <v>593</v>
      </c>
      <c r="O43" s="62">
        <v>119</v>
      </c>
      <c r="P43" s="63">
        <f t="shared" si="9"/>
        <v>0</v>
      </c>
      <c r="Q43" s="64">
        <f t="shared" si="6"/>
        <v>0.16666666666666666</v>
      </c>
      <c r="R43" s="64">
        <f t="shared" si="10"/>
        <v>0</v>
      </c>
      <c r="S43" s="64">
        <f t="shared" si="11"/>
        <v>1.1818181818181819</v>
      </c>
      <c r="T43" s="64">
        <f t="shared" si="12"/>
        <v>0</v>
      </c>
      <c r="U43" s="64">
        <f t="shared" si="7"/>
        <v>0.75</v>
      </c>
      <c r="V43" s="65">
        <f t="shared" si="13"/>
        <v>0</v>
      </c>
      <c r="W43" s="66">
        <f t="shared" si="8"/>
        <v>0.4594594594594595</v>
      </c>
      <c r="X43" s="64">
        <v>0.08108108108108109</v>
      </c>
      <c r="Y43" s="177">
        <v>0.24324324324324326</v>
      </c>
      <c r="Z43" s="179">
        <v>0.21</v>
      </c>
      <c r="AA43" s="180">
        <v>0.2</v>
      </c>
      <c r="AB43" s="69">
        <v>0.04</v>
      </c>
    </row>
    <row r="44" spans="1:28" s="178" customFormat="1" ht="13.5" customHeight="1">
      <c r="A44" s="480">
        <v>10</v>
      </c>
      <c r="B44" s="17" t="s">
        <v>39</v>
      </c>
      <c r="C44" s="128">
        <v>1</v>
      </c>
      <c r="D44" s="129">
        <v>2</v>
      </c>
      <c r="E44" s="129">
        <v>1</v>
      </c>
      <c r="F44" s="129">
        <v>3</v>
      </c>
      <c r="G44" s="129">
        <v>3</v>
      </c>
      <c r="H44" s="129">
        <v>1</v>
      </c>
      <c r="I44" s="130">
        <v>0</v>
      </c>
      <c r="J44" s="74">
        <f t="shared" si="5"/>
        <v>11</v>
      </c>
      <c r="K44" s="129">
        <v>1</v>
      </c>
      <c r="L44" s="92">
        <v>5</v>
      </c>
      <c r="M44" s="128">
        <v>516</v>
      </c>
      <c r="N44" s="129">
        <v>782</v>
      </c>
      <c r="O44" s="79">
        <v>160</v>
      </c>
      <c r="P44" s="80">
        <f t="shared" si="9"/>
        <v>0.3333333333333333</v>
      </c>
      <c r="Q44" s="81">
        <f t="shared" si="6"/>
        <v>0.3333333333333333</v>
      </c>
      <c r="R44" s="81">
        <f t="shared" si="10"/>
        <v>0.2</v>
      </c>
      <c r="S44" s="81">
        <f t="shared" si="11"/>
        <v>0.2727272727272727</v>
      </c>
      <c r="T44" s="81">
        <f t="shared" si="12"/>
        <v>0.75</v>
      </c>
      <c r="U44" s="81">
        <f t="shared" si="7"/>
        <v>0.25</v>
      </c>
      <c r="V44" s="82">
        <f t="shared" si="13"/>
        <v>0</v>
      </c>
      <c r="W44" s="83">
        <f t="shared" si="8"/>
        <v>0.2972972972972973</v>
      </c>
      <c r="X44" s="81">
        <v>0.02702702702702703</v>
      </c>
      <c r="Y44" s="94">
        <v>0.13513513513513514</v>
      </c>
      <c r="Z44" s="171">
        <v>0.17</v>
      </c>
      <c r="AA44" s="172">
        <v>0.26</v>
      </c>
      <c r="AB44" s="86">
        <v>0.05</v>
      </c>
    </row>
    <row r="45" spans="1:28" s="178" customFormat="1" ht="13.5" customHeight="1">
      <c r="A45" s="480"/>
      <c r="B45" s="18" t="s">
        <v>40</v>
      </c>
      <c r="C45" s="41">
        <v>0</v>
      </c>
      <c r="D45" s="42">
        <v>1</v>
      </c>
      <c r="E45" s="42">
        <v>0</v>
      </c>
      <c r="F45" s="42">
        <v>10</v>
      </c>
      <c r="G45" s="42">
        <v>2</v>
      </c>
      <c r="H45" s="42">
        <v>2</v>
      </c>
      <c r="I45" s="43">
        <v>0</v>
      </c>
      <c r="J45" s="44">
        <f t="shared" si="5"/>
        <v>15</v>
      </c>
      <c r="K45" s="42">
        <v>2</v>
      </c>
      <c r="L45" s="88">
        <v>7</v>
      </c>
      <c r="M45" s="41">
        <v>590</v>
      </c>
      <c r="N45" s="42">
        <v>866</v>
      </c>
      <c r="O45" s="47">
        <v>170</v>
      </c>
      <c r="P45" s="48">
        <f t="shared" si="9"/>
        <v>0</v>
      </c>
      <c r="Q45" s="49">
        <f t="shared" si="6"/>
        <v>0.16666666666666666</v>
      </c>
      <c r="R45" s="49">
        <f t="shared" si="10"/>
        <v>0</v>
      </c>
      <c r="S45" s="49">
        <f t="shared" si="11"/>
        <v>0.9090909090909091</v>
      </c>
      <c r="T45" s="49">
        <f t="shared" si="12"/>
        <v>0.5</v>
      </c>
      <c r="U45" s="49">
        <f t="shared" si="7"/>
        <v>0.5</v>
      </c>
      <c r="V45" s="166">
        <f t="shared" si="13"/>
        <v>0</v>
      </c>
      <c r="W45" s="51">
        <f t="shared" si="8"/>
        <v>0.40540540540540543</v>
      </c>
      <c r="X45" s="49">
        <v>0.05405405405405406</v>
      </c>
      <c r="Y45" s="90">
        <v>0.1891891891891892</v>
      </c>
      <c r="Z45" s="167">
        <v>0.19</v>
      </c>
      <c r="AA45" s="168">
        <v>0.29</v>
      </c>
      <c r="AB45" s="54">
        <v>0.06</v>
      </c>
    </row>
    <row r="46" spans="1:28" s="178" customFormat="1" ht="13.5" customHeight="1">
      <c r="A46" s="480"/>
      <c r="B46" s="18" t="s">
        <v>41</v>
      </c>
      <c r="C46" s="41">
        <v>0</v>
      </c>
      <c r="D46" s="42">
        <v>4</v>
      </c>
      <c r="E46" s="42">
        <v>0</v>
      </c>
      <c r="F46" s="42">
        <v>9</v>
      </c>
      <c r="G46" s="42">
        <v>6</v>
      </c>
      <c r="H46" s="42">
        <v>1</v>
      </c>
      <c r="I46" s="43">
        <v>0</v>
      </c>
      <c r="J46" s="44">
        <f t="shared" si="5"/>
        <v>20</v>
      </c>
      <c r="K46" s="42">
        <v>1</v>
      </c>
      <c r="L46" s="88">
        <v>3</v>
      </c>
      <c r="M46" s="41">
        <v>588</v>
      </c>
      <c r="N46" s="42">
        <v>807</v>
      </c>
      <c r="O46" s="47">
        <v>184</v>
      </c>
      <c r="P46" s="48">
        <f t="shared" si="9"/>
        <v>0</v>
      </c>
      <c r="Q46" s="49">
        <f t="shared" si="6"/>
        <v>0.6666666666666666</v>
      </c>
      <c r="R46" s="49">
        <f t="shared" si="10"/>
        <v>0</v>
      </c>
      <c r="S46" s="49">
        <f t="shared" si="11"/>
        <v>0.8181818181818182</v>
      </c>
      <c r="T46" s="49">
        <f t="shared" si="12"/>
        <v>1.5</v>
      </c>
      <c r="U46" s="49">
        <f t="shared" si="7"/>
        <v>0.25</v>
      </c>
      <c r="V46" s="166">
        <f t="shared" si="13"/>
        <v>0</v>
      </c>
      <c r="W46" s="51">
        <f t="shared" si="8"/>
        <v>0.5405405405405406</v>
      </c>
      <c r="X46" s="49">
        <v>0.02702702702702703</v>
      </c>
      <c r="Y46" s="90">
        <v>0.08108108108108109</v>
      </c>
      <c r="Z46" s="167">
        <v>0.19</v>
      </c>
      <c r="AA46" s="168">
        <v>0.27</v>
      </c>
      <c r="AB46" s="54">
        <v>0.06</v>
      </c>
    </row>
    <row r="47" spans="1:28" s="178" customFormat="1" ht="13.5" customHeight="1">
      <c r="A47" s="480"/>
      <c r="B47" s="18" t="s">
        <v>42</v>
      </c>
      <c r="C47" s="41">
        <v>0</v>
      </c>
      <c r="D47" s="42">
        <v>4</v>
      </c>
      <c r="E47" s="42">
        <v>1</v>
      </c>
      <c r="F47" s="42">
        <v>23</v>
      </c>
      <c r="G47" s="42">
        <v>4</v>
      </c>
      <c r="H47" s="42">
        <v>7</v>
      </c>
      <c r="I47" s="43">
        <v>0</v>
      </c>
      <c r="J47" s="44">
        <f t="shared" si="5"/>
        <v>39</v>
      </c>
      <c r="K47" s="42">
        <v>0</v>
      </c>
      <c r="L47" s="88">
        <v>2</v>
      </c>
      <c r="M47" s="41">
        <v>688</v>
      </c>
      <c r="N47" s="42">
        <v>838</v>
      </c>
      <c r="O47" s="47">
        <v>197</v>
      </c>
      <c r="P47" s="48">
        <f t="shared" si="9"/>
        <v>0</v>
      </c>
      <c r="Q47" s="49">
        <f t="shared" si="6"/>
        <v>0.6666666666666666</v>
      </c>
      <c r="R47" s="49">
        <f t="shared" si="10"/>
        <v>0.2</v>
      </c>
      <c r="S47" s="49">
        <f t="shared" si="11"/>
        <v>2.090909090909091</v>
      </c>
      <c r="T47" s="49">
        <f t="shared" si="12"/>
        <v>1</v>
      </c>
      <c r="U47" s="49">
        <f t="shared" si="7"/>
        <v>1.75</v>
      </c>
      <c r="V47" s="166">
        <f t="shared" si="13"/>
        <v>0</v>
      </c>
      <c r="W47" s="51">
        <f t="shared" si="8"/>
        <v>1.054054054054054</v>
      </c>
      <c r="X47" s="49">
        <v>0</v>
      </c>
      <c r="Y47" s="90">
        <v>0.05405405405405406</v>
      </c>
      <c r="Z47" s="167">
        <v>0.22</v>
      </c>
      <c r="AA47" s="168">
        <v>0.28</v>
      </c>
      <c r="AB47" s="54">
        <v>0.06</v>
      </c>
    </row>
    <row r="48" spans="1:28" s="178" customFormat="1" ht="13.5" customHeight="1">
      <c r="A48" s="480">
        <v>11</v>
      </c>
      <c r="B48" s="17" t="s">
        <v>43</v>
      </c>
      <c r="C48" s="128">
        <v>1</v>
      </c>
      <c r="D48" s="129">
        <v>1</v>
      </c>
      <c r="E48" s="129">
        <v>0</v>
      </c>
      <c r="F48" s="129">
        <v>18</v>
      </c>
      <c r="G48" s="129">
        <v>1</v>
      </c>
      <c r="H48" s="129">
        <v>13</v>
      </c>
      <c r="I48" s="130">
        <v>1</v>
      </c>
      <c r="J48" s="74">
        <f t="shared" si="5"/>
        <v>35</v>
      </c>
      <c r="K48" s="129">
        <v>0</v>
      </c>
      <c r="L48" s="92">
        <v>1</v>
      </c>
      <c r="M48" s="128">
        <v>784</v>
      </c>
      <c r="N48" s="129">
        <v>920</v>
      </c>
      <c r="O48" s="79">
        <v>178</v>
      </c>
      <c r="P48" s="80">
        <f t="shared" si="9"/>
        <v>0.3333333333333333</v>
      </c>
      <c r="Q48" s="81">
        <f t="shared" si="6"/>
        <v>0.16666666666666666</v>
      </c>
      <c r="R48" s="81">
        <f t="shared" si="10"/>
        <v>0</v>
      </c>
      <c r="S48" s="81">
        <f t="shared" si="11"/>
        <v>1.6363636363636365</v>
      </c>
      <c r="T48" s="81">
        <f t="shared" si="12"/>
        <v>0.25</v>
      </c>
      <c r="U48" s="81">
        <f t="shared" si="7"/>
        <v>3.25</v>
      </c>
      <c r="V48" s="282">
        <f t="shared" si="13"/>
        <v>0.25</v>
      </c>
      <c r="W48" s="83">
        <f t="shared" si="8"/>
        <v>0.9459459459459459</v>
      </c>
      <c r="X48" s="81">
        <v>0</v>
      </c>
      <c r="Y48" s="94">
        <v>0.02702702702702703</v>
      </c>
      <c r="Z48" s="171">
        <v>0.25</v>
      </c>
      <c r="AA48" s="172">
        <v>0.3</v>
      </c>
      <c r="AB48" s="86">
        <v>0.06</v>
      </c>
    </row>
    <row r="49" spans="1:28" s="178" customFormat="1" ht="13.5" customHeight="1">
      <c r="A49" s="480"/>
      <c r="B49" s="18" t="s">
        <v>44</v>
      </c>
      <c r="C49" s="41">
        <v>2</v>
      </c>
      <c r="D49" s="42">
        <v>3</v>
      </c>
      <c r="E49" s="42">
        <v>0</v>
      </c>
      <c r="F49" s="42">
        <v>13</v>
      </c>
      <c r="G49" s="42">
        <v>4</v>
      </c>
      <c r="H49" s="42">
        <v>6</v>
      </c>
      <c r="I49" s="43">
        <v>0</v>
      </c>
      <c r="J49" s="44">
        <f t="shared" si="5"/>
        <v>28</v>
      </c>
      <c r="K49" s="42">
        <v>0</v>
      </c>
      <c r="L49" s="43">
        <v>2</v>
      </c>
      <c r="M49" s="41">
        <v>680</v>
      </c>
      <c r="N49" s="42">
        <v>933</v>
      </c>
      <c r="O49" s="47">
        <v>187</v>
      </c>
      <c r="P49" s="48">
        <f t="shared" si="9"/>
        <v>0.6666666666666666</v>
      </c>
      <c r="Q49" s="49">
        <f t="shared" si="6"/>
        <v>0.5</v>
      </c>
      <c r="R49" s="49">
        <f t="shared" si="10"/>
        <v>0</v>
      </c>
      <c r="S49" s="49">
        <f t="shared" si="11"/>
        <v>1.1818181818181819</v>
      </c>
      <c r="T49" s="49">
        <f t="shared" si="12"/>
        <v>1</v>
      </c>
      <c r="U49" s="49">
        <f t="shared" si="7"/>
        <v>1.5</v>
      </c>
      <c r="V49" s="50">
        <f t="shared" si="13"/>
        <v>0</v>
      </c>
      <c r="W49" s="51">
        <f t="shared" si="8"/>
        <v>0.7567567567567568</v>
      </c>
      <c r="X49" s="49">
        <v>0</v>
      </c>
      <c r="Y49" s="90">
        <v>0.05405405405405406</v>
      </c>
      <c r="Z49" s="167">
        <v>0.22</v>
      </c>
      <c r="AA49" s="168">
        <v>0.31</v>
      </c>
      <c r="AB49" s="54">
        <v>0.06</v>
      </c>
    </row>
    <row r="50" spans="1:28" s="178" customFormat="1" ht="13.5" customHeight="1">
      <c r="A50" s="480"/>
      <c r="B50" s="18" t="s">
        <v>45</v>
      </c>
      <c r="C50" s="41">
        <v>0</v>
      </c>
      <c r="D50" s="42">
        <v>4</v>
      </c>
      <c r="E50" s="42">
        <v>1</v>
      </c>
      <c r="F50" s="42">
        <v>14</v>
      </c>
      <c r="G50" s="42">
        <v>5</v>
      </c>
      <c r="H50" s="42">
        <v>11</v>
      </c>
      <c r="I50" s="43">
        <v>0</v>
      </c>
      <c r="J50" s="44">
        <f t="shared" si="5"/>
        <v>35</v>
      </c>
      <c r="K50" s="42">
        <v>0</v>
      </c>
      <c r="L50" s="43">
        <v>5</v>
      </c>
      <c r="M50" s="41">
        <v>826</v>
      </c>
      <c r="N50" s="42">
        <v>1036</v>
      </c>
      <c r="O50" s="181">
        <v>194</v>
      </c>
      <c r="P50" s="48">
        <f t="shared" si="9"/>
        <v>0</v>
      </c>
      <c r="Q50" s="49">
        <f t="shared" si="6"/>
        <v>0.6666666666666666</v>
      </c>
      <c r="R50" s="49">
        <f t="shared" si="10"/>
        <v>0.2</v>
      </c>
      <c r="S50" s="49">
        <f t="shared" si="11"/>
        <v>1.2727272727272727</v>
      </c>
      <c r="T50" s="49">
        <f t="shared" si="12"/>
        <v>1.25</v>
      </c>
      <c r="U50" s="49">
        <f t="shared" si="7"/>
        <v>2.75</v>
      </c>
      <c r="V50" s="50">
        <f t="shared" si="13"/>
        <v>0</v>
      </c>
      <c r="W50" s="51">
        <f t="shared" si="8"/>
        <v>0.9459459459459459</v>
      </c>
      <c r="X50" s="49">
        <v>0</v>
      </c>
      <c r="Y50" s="90">
        <v>0.13513513513513514</v>
      </c>
      <c r="Z50" s="167">
        <v>0.26</v>
      </c>
      <c r="AA50" s="168">
        <v>0.34</v>
      </c>
      <c r="AB50" s="182">
        <v>0.06</v>
      </c>
    </row>
    <row r="51" spans="1:28" s="178" customFormat="1" ht="13.5" customHeight="1">
      <c r="A51" s="480"/>
      <c r="B51" s="18" t="s">
        <v>46</v>
      </c>
      <c r="C51" s="41">
        <v>0</v>
      </c>
      <c r="D51" s="42">
        <v>4</v>
      </c>
      <c r="E51" s="42">
        <v>0</v>
      </c>
      <c r="F51" s="42">
        <v>3</v>
      </c>
      <c r="G51" s="42">
        <v>0</v>
      </c>
      <c r="H51" s="42">
        <v>5</v>
      </c>
      <c r="I51" s="43">
        <v>0</v>
      </c>
      <c r="J51" s="44">
        <f t="shared" si="5"/>
        <v>12</v>
      </c>
      <c r="K51" s="42">
        <v>1</v>
      </c>
      <c r="L51" s="43">
        <v>3</v>
      </c>
      <c r="M51" s="41">
        <v>671</v>
      </c>
      <c r="N51" s="42">
        <v>1157</v>
      </c>
      <c r="O51" s="181">
        <v>205</v>
      </c>
      <c r="P51" s="48">
        <f t="shared" si="9"/>
        <v>0</v>
      </c>
      <c r="Q51" s="49">
        <f t="shared" si="6"/>
        <v>0.6666666666666666</v>
      </c>
      <c r="R51" s="49">
        <f t="shared" si="10"/>
        <v>0</v>
      </c>
      <c r="S51" s="49">
        <f t="shared" si="11"/>
        <v>0.2727272727272727</v>
      </c>
      <c r="T51" s="49">
        <f t="shared" si="12"/>
        <v>0</v>
      </c>
      <c r="U51" s="49">
        <f t="shared" si="7"/>
        <v>1.25</v>
      </c>
      <c r="V51" s="50">
        <f t="shared" si="13"/>
        <v>0</v>
      </c>
      <c r="W51" s="51">
        <f t="shared" si="8"/>
        <v>0.32432432432432434</v>
      </c>
      <c r="X51" s="49">
        <v>0.02702702702702703</v>
      </c>
      <c r="Y51" s="50">
        <v>0.08108108108108109</v>
      </c>
      <c r="Z51" s="167">
        <v>0.21</v>
      </c>
      <c r="AA51" s="168">
        <v>0.38</v>
      </c>
      <c r="AB51" s="182">
        <v>0.07</v>
      </c>
    </row>
    <row r="52" spans="1:28" s="178" customFormat="1" ht="13.5" customHeight="1">
      <c r="A52" s="480">
        <v>12</v>
      </c>
      <c r="B52" s="17" t="s">
        <v>47</v>
      </c>
      <c r="C52" s="128">
        <v>1</v>
      </c>
      <c r="D52" s="129">
        <v>4</v>
      </c>
      <c r="E52" s="129">
        <v>0</v>
      </c>
      <c r="F52" s="129">
        <v>11</v>
      </c>
      <c r="G52" s="129">
        <v>0</v>
      </c>
      <c r="H52" s="129">
        <v>6</v>
      </c>
      <c r="I52" s="130">
        <v>0</v>
      </c>
      <c r="J52" s="74">
        <f t="shared" si="5"/>
        <v>22</v>
      </c>
      <c r="K52" s="129">
        <v>3</v>
      </c>
      <c r="L52" s="130">
        <v>9</v>
      </c>
      <c r="M52" s="128">
        <v>794</v>
      </c>
      <c r="N52" s="129">
        <v>1545</v>
      </c>
      <c r="O52" s="183">
        <v>197</v>
      </c>
      <c r="P52" s="80">
        <f t="shared" si="9"/>
        <v>0.3333333333333333</v>
      </c>
      <c r="Q52" s="81">
        <f t="shared" si="6"/>
        <v>0.6666666666666666</v>
      </c>
      <c r="R52" s="81">
        <f t="shared" si="10"/>
        <v>0</v>
      </c>
      <c r="S52" s="81">
        <f t="shared" si="11"/>
        <v>1</v>
      </c>
      <c r="T52" s="81">
        <f t="shared" si="12"/>
        <v>0</v>
      </c>
      <c r="U52" s="81">
        <f t="shared" si="7"/>
        <v>1.5</v>
      </c>
      <c r="V52" s="82">
        <f t="shared" si="13"/>
        <v>0</v>
      </c>
      <c r="W52" s="83">
        <f t="shared" si="8"/>
        <v>0.5945945945945946</v>
      </c>
      <c r="X52" s="81">
        <v>0.08108108108108109</v>
      </c>
      <c r="Y52" s="82">
        <v>0.24324324324324326</v>
      </c>
      <c r="Z52" s="171">
        <v>0.25</v>
      </c>
      <c r="AA52" s="172">
        <v>0.51</v>
      </c>
      <c r="AB52" s="184">
        <v>0.06</v>
      </c>
    </row>
    <row r="53" spans="1:28" s="178" customFormat="1" ht="13.5" customHeight="1">
      <c r="A53" s="480"/>
      <c r="B53" s="18" t="s">
        <v>48</v>
      </c>
      <c r="C53" s="41">
        <v>0</v>
      </c>
      <c r="D53" s="42">
        <v>1</v>
      </c>
      <c r="E53" s="42">
        <v>0</v>
      </c>
      <c r="F53" s="42">
        <v>10</v>
      </c>
      <c r="G53" s="42">
        <v>4</v>
      </c>
      <c r="H53" s="42">
        <v>10</v>
      </c>
      <c r="I53" s="43">
        <v>1</v>
      </c>
      <c r="J53" s="44">
        <f t="shared" si="5"/>
        <v>26</v>
      </c>
      <c r="K53" s="42">
        <v>4</v>
      </c>
      <c r="L53" s="43">
        <v>4</v>
      </c>
      <c r="M53" s="41">
        <v>798</v>
      </c>
      <c r="N53" s="42">
        <v>1577</v>
      </c>
      <c r="O53" s="181">
        <v>209</v>
      </c>
      <c r="P53" s="48">
        <f t="shared" si="9"/>
        <v>0</v>
      </c>
      <c r="Q53" s="49">
        <f t="shared" si="6"/>
        <v>0.16666666666666666</v>
      </c>
      <c r="R53" s="49">
        <f t="shared" si="10"/>
        <v>0</v>
      </c>
      <c r="S53" s="49">
        <f t="shared" si="11"/>
        <v>0.9090909090909091</v>
      </c>
      <c r="T53" s="49">
        <f t="shared" si="12"/>
        <v>1</v>
      </c>
      <c r="U53" s="49">
        <f t="shared" si="7"/>
        <v>2.5</v>
      </c>
      <c r="V53" s="166">
        <f t="shared" si="13"/>
        <v>0.25</v>
      </c>
      <c r="W53" s="51">
        <f t="shared" si="8"/>
        <v>0.7027027027027027</v>
      </c>
      <c r="X53" s="49">
        <v>0.10810810810810811</v>
      </c>
      <c r="Y53" s="50">
        <v>0.10810810810810811</v>
      </c>
      <c r="Z53" s="167">
        <v>0.25</v>
      </c>
      <c r="AA53" s="168">
        <v>0.52</v>
      </c>
      <c r="AB53" s="182">
        <v>0.07</v>
      </c>
    </row>
    <row r="54" spans="1:28" s="178" customFormat="1" ht="13.5" customHeight="1">
      <c r="A54" s="480"/>
      <c r="B54" s="18" t="s">
        <v>49</v>
      </c>
      <c r="C54" s="41">
        <v>0</v>
      </c>
      <c r="D54" s="42">
        <v>4</v>
      </c>
      <c r="E54" s="42">
        <v>0</v>
      </c>
      <c r="F54" s="42">
        <v>9</v>
      </c>
      <c r="G54" s="42">
        <v>4</v>
      </c>
      <c r="H54" s="42">
        <v>6</v>
      </c>
      <c r="I54" s="43">
        <v>0</v>
      </c>
      <c r="J54" s="44">
        <f t="shared" si="5"/>
        <v>23</v>
      </c>
      <c r="K54" s="42">
        <v>4</v>
      </c>
      <c r="L54" s="43">
        <v>5</v>
      </c>
      <c r="M54" s="41">
        <v>919</v>
      </c>
      <c r="N54" s="42">
        <v>1776</v>
      </c>
      <c r="O54" s="181">
        <v>257</v>
      </c>
      <c r="P54" s="48">
        <f t="shared" si="9"/>
        <v>0</v>
      </c>
      <c r="Q54" s="49">
        <f t="shared" si="6"/>
        <v>0.6666666666666666</v>
      </c>
      <c r="R54" s="49">
        <f t="shared" si="10"/>
        <v>0</v>
      </c>
      <c r="S54" s="49">
        <f t="shared" si="11"/>
        <v>0.8181818181818182</v>
      </c>
      <c r="T54" s="49">
        <f t="shared" si="12"/>
        <v>1</v>
      </c>
      <c r="U54" s="49">
        <f t="shared" si="7"/>
        <v>1.5</v>
      </c>
      <c r="V54" s="50">
        <f t="shared" si="13"/>
        <v>0</v>
      </c>
      <c r="W54" s="51">
        <f t="shared" si="8"/>
        <v>0.6216216216216216</v>
      </c>
      <c r="X54" s="49">
        <v>0.10810810810810811</v>
      </c>
      <c r="Y54" s="50">
        <v>0.13513513513513514</v>
      </c>
      <c r="Z54" s="167">
        <v>0.29</v>
      </c>
      <c r="AA54" s="168">
        <v>0.58</v>
      </c>
      <c r="AB54" s="182">
        <v>0.08</v>
      </c>
    </row>
    <row r="55" spans="1:28" s="178" customFormat="1" ht="13.5" customHeight="1">
      <c r="A55" s="480"/>
      <c r="B55" s="18" t="s">
        <v>50</v>
      </c>
      <c r="C55" s="41">
        <v>2</v>
      </c>
      <c r="D55" s="42">
        <v>0</v>
      </c>
      <c r="E55" s="42">
        <v>0</v>
      </c>
      <c r="F55" s="42">
        <v>8</v>
      </c>
      <c r="G55" s="42">
        <v>4</v>
      </c>
      <c r="H55" s="42">
        <v>3</v>
      </c>
      <c r="I55" s="43">
        <v>0</v>
      </c>
      <c r="J55" s="44">
        <f t="shared" si="5"/>
        <v>17</v>
      </c>
      <c r="K55" s="42">
        <v>6</v>
      </c>
      <c r="L55" s="43">
        <v>4</v>
      </c>
      <c r="M55" s="41">
        <v>732</v>
      </c>
      <c r="N55" s="42">
        <v>2024</v>
      </c>
      <c r="O55" s="181">
        <v>220</v>
      </c>
      <c r="P55" s="48">
        <f t="shared" si="9"/>
        <v>0.6666666666666666</v>
      </c>
      <c r="Q55" s="49">
        <f t="shared" si="6"/>
        <v>0</v>
      </c>
      <c r="R55" s="49">
        <f t="shared" si="10"/>
        <v>0</v>
      </c>
      <c r="S55" s="49">
        <f t="shared" si="11"/>
        <v>0.7272727272727273</v>
      </c>
      <c r="T55" s="49">
        <f t="shared" si="12"/>
        <v>1</v>
      </c>
      <c r="U55" s="49">
        <f t="shared" si="7"/>
        <v>0.75</v>
      </c>
      <c r="V55" s="50">
        <f t="shared" si="13"/>
        <v>0</v>
      </c>
      <c r="W55" s="51">
        <f t="shared" si="8"/>
        <v>0.4594594594594595</v>
      </c>
      <c r="X55" s="49">
        <v>0.16216216216216217</v>
      </c>
      <c r="Y55" s="50">
        <v>0.10810810810810811</v>
      </c>
      <c r="Z55" s="167">
        <v>0.23</v>
      </c>
      <c r="AA55" s="168">
        <v>0.67</v>
      </c>
      <c r="AB55" s="182">
        <v>0.07</v>
      </c>
    </row>
    <row r="56" spans="1:28" s="178" customFormat="1" ht="13.5" customHeight="1">
      <c r="A56" s="480"/>
      <c r="B56" s="18" t="s">
        <v>51</v>
      </c>
      <c r="C56" s="41">
        <v>0</v>
      </c>
      <c r="D56" s="42">
        <v>0</v>
      </c>
      <c r="E56" s="42">
        <v>3</v>
      </c>
      <c r="F56" s="42">
        <v>6</v>
      </c>
      <c r="G56" s="42">
        <v>1</v>
      </c>
      <c r="H56" s="42">
        <v>3</v>
      </c>
      <c r="I56" s="43">
        <v>0</v>
      </c>
      <c r="J56" s="44">
        <f t="shared" si="5"/>
        <v>13</v>
      </c>
      <c r="K56" s="42">
        <v>1</v>
      </c>
      <c r="L56" s="43">
        <v>7</v>
      </c>
      <c r="M56" s="41">
        <v>541</v>
      </c>
      <c r="N56" s="42">
        <v>1141</v>
      </c>
      <c r="O56" s="181">
        <v>210</v>
      </c>
      <c r="P56" s="48">
        <f t="shared" si="9"/>
        <v>0</v>
      </c>
      <c r="Q56" s="49">
        <f t="shared" si="6"/>
        <v>0</v>
      </c>
      <c r="R56" s="49">
        <f t="shared" si="10"/>
        <v>0.6</v>
      </c>
      <c r="S56" s="49">
        <f t="shared" si="11"/>
        <v>0.5454545454545454</v>
      </c>
      <c r="T56" s="49">
        <f t="shared" si="12"/>
        <v>0.25</v>
      </c>
      <c r="U56" s="49">
        <f t="shared" si="7"/>
        <v>0.75</v>
      </c>
      <c r="V56" s="50">
        <f t="shared" si="13"/>
        <v>0</v>
      </c>
      <c r="W56" s="51">
        <f t="shared" si="8"/>
        <v>0.35135135135135137</v>
      </c>
      <c r="X56" s="49">
        <v>0.02702702702702703</v>
      </c>
      <c r="Y56" s="50">
        <v>0.1891891891891892</v>
      </c>
      <c r="Z56" s="167">
        <v>0.18</v>
      </c>
      <c r="AA56" s="168">
        <v>0.38</v>
      </c>
      <c r="AB56" s="182">
        <v>0.07</v>
      </c>
    </row>
    <row r="57" spans="1:28" s="178" customFormat="1" ht="13.5" customHeight="1">
      <c r="A57" s="495"/>
      <c r="B57" s="185">
        <v>53</v>
      </c>
      <c r="C57" s="186">
        <v>0</v>
      </c>
      <c r="D57" s="187">
        <v>0</v>
      </c>
      <c r="E57" s="187">
        <v>0</v>
      </c>
      <c r="F57" s="187">
        <v>0</v>
      </c>
      <c r="G57" s="187">
        <v>0</v>
      </c>
      <c r="H57" s="187">
        <v>0</v>
      </c>
      <c r="I57" s="188">
        <v>0</v>
      </c>
      <c r="J57" s="99">
        <f t="shared" si="5"/>
        <v>0</v>
      </c>
      <c r="K57" s="187">
        <v>0</v>
      </c>
      <c r="L57" s="189">
        <v>0</v>
      </c>
      <c r="M57" s="186"/>
      <c r="N57" s="187"/>
      <c r="O57" s="190">
        <v>91</v>
      </c>
      <c r="P57" s="104"/>
      <c r="Q57" s="105"/>
      <c r="R57" s="105"/>
      <c r="S57" s="105"/>
      <c r="T57" s="105"/>
      <c r="U57" s="105"/>
      <c r="V57" s="106"/>
      <c r="W57" s="107">
        <f t="shared" si="8"/>
        <v>0</v>
      </c>
      <c r="X57" s="105">
        <v>0</v>
      </c>
      <c r="Y57" s="195">
        <v>0</v>
      </c>
      <c r="Z57" s="110"/>
      <c r="AA57" s="196"/>
      <c r="AB57" s="197">
        <v>0.03</v>
      </c>
    </row>
    <row r="58" spans="1:28" s="178" customFormat="1" ht="15.75" customHeight="1">
      <c r="A58" s="493" t="s">
        <v>60</v>
      </c>
      <c r="B58" s="498"/>
      <c r="C58" s="198">
        <f>SUM(C5:C57)</f>
        <v>139</v>
      </c>
      <c r="D58" s="199">
        <f aca="true" t="shared" si="14" ref="D58:I58">SUM(D5:D57)</f>
        <v>72</v>
      </c>
      <c r="E58" s="199">
        <f t="shared" si="14"/>
        <v>81</v>
      </c>
      <c r="F58" s="199">
        <f t="shared" si="14"/>
        <v>460</v>
      </c>
      <c r="G58" s="199">
        <f t="shared" si="14"/>
        <v>89</v>
      </c>
      <c r="H58" s="199">
        <f t="shared" si="14"/>
        <v>145</v>
      </c>
      <c r="I58" s="200">
        <f t="shared" si="14"/>
        <v>5</v>
      </c>
      <c r="J58" s="201">
        <f aca="true" t="shared" si="15" ref="J58:O58">SUM(J5:J57)</f>
        <v>991</v>
      </c>
      <c r="K58" s="199">
        <f t="shared" si="15"/>
        <v>276</v>
      </c>
      <c r="L58" s="200">
        <f t="shared" si="15"/>
        <v>166</v>
      </c>
      <c r="M58" s="198">
        <f t="shared" si="15"/>
        <v>87009</v>
      </c>
      <c r="N58" s="199">
        <f t="shared" si="15"/>
        <v>50061</v>
      </c>
      <c r="O58" s="202">
        <f t="shared" si="15"/>
        <v>17281</v>
      </c>
      <c r="P58" s="278">
        <f aca="true" t="shared" si="16" ref="P58:V58">SUM(P5:P57)</f>
        <v>46.33333333333337</v>
      </c>
      <c r="Q58" s="205">
        <f t="shared" si="16"/>
        <v>11.999999999999996</v>
      </c>
      <c r="R58" s="205">
        <f t="shared" si="16"/>
        <v>16.2</v>
      </c>
      <c r="S58" s="205">
        <f t="shared" si="16"/>
        <v>41.81818181818182</v>
      </c>
      <c r="T58" s="205">
        <f t="shared" si="16"/>
        <v>22.25</v>
      </c>
      <c r="U58" s="205">
        <f t="shared" si="16"/>
        <v>36.25</v>
      </c>
      <c r="V58" s="207">
        <f t="shared" si="16"/>
        <v>1.25</v>
      </c>
      <c r="W58" s="204">
        <f aca="true" t="shared" si="17" ref="W58:AB58">SUM(W5:W57)</f>
        <v>26.783783783783786</v>
      </c>
      <c r="X58" s="205">
        <f t="shared" si="17"/>
        <v>7.45945945945946</v>
      </c>
      <c r="Y58" s="206">
        <f t="shared" si="17"/>
        <v>4.486486486486488</v>
      </c>
      <c r="Z58" s="204">
        <f t="shared" si="17"/>
        <v>27.769999999999996</v>
      </c>
      <c r="AA58" s="205">
        <v>16.53</v>
      </c>
      <c r="AB58" s="207">
        <f t="shared" si="17"/>
        <v>5.72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P2:AB2"/>
    <mergeCell ref="C2:O2"/>
    <mergeCell ref="C3:I3"/>
    <mergeCell ref="J3:L3"/>
    <mergeCell ref="P3:V3"/>
    <mergeCell ref="A13:A17"/>
    <mergeCell ref="A22:A25"/>
    <mergeCell ref="A52:A57"/>
    <mergeCell ref="A18:A21"/>
    <mergeCell ref="A26:A30"/>
    <mergeCell ref="A31:A34"/>
    <mergeCell ref="A58:B58"/>
    <mergeCell ref="A35:A38"/>
    <mergeCell ref="A39:A43"/>
    <mergeCell ref="A44:A47"/>
    <mergeCell ref="A48:A51"/>
    <mergeCell ref="Z3:AB3"/>
    <mergeCell ref="W3:Y3"/>
    <mergeCell ref="M3:O3"/>
    <mergeCell ref="A5:A8"/>
    <mergeCell ref="A9:A1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74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2</v>
      </c>
      <c r="D5" s="157">
        <v>5</v>
      </c>
      <c r="E5" s="157">
        <v>5</v>
      </c>
      <c r="F5" s="157">
        <v>14</v>
      </c>
      <c r="G5" s="157">
        <v>1</v>
      </c>
      <c r="H5" s="157">
        <v>0</v>
      </c>
      <c r="I5" s="158">
        <v>0</v>
      </c>
      <c r="J5" s="117">
        <f>SUM(C5:I5)</f>
        <v>27</v>
      </c>
      <c r="K5" s="157">
        <v>33</v>
      </c>
      <c r="L5" s="159">
        <v>13</v>
      </c>
      <c r="M5" s="114">
        <v>1272</v>
      </c>
      <c r="N5" s="115">
        <v>1496</v>
      </c>
      <c r="O5" s="120">
        <v>612</v>
      </c>
      <c r="P5" s="121">
        <f aca="true" t="shared" si="0" ref="P5:P36">C5/3</f>
        <v>0.6666666666666666</v>
      </c>
      <c r="Q5" s="122">
        <f>D5/6</f>
        <v>0.8333333333333334</v>
      </c>
      <c r="R5" s="122">
        <f aca="true" t="shared" si="1" ref="R5:R36">E5/5</f>
        <v>1</v>
      </c>
      <c r="S5" s="122">
        <f aca="true" t="shared" si="2" ref="S5:S36">F5/11</f>
        <v>1.2727272727272727</v>
      </c>
      <c r="T5" s="122">
        <f aca="true" t="shared" si="3" ref="T5:T36">G5/4</f>
        <v>0.25</v>
      </c>
      <c r="U5" s="122">
        <f>H5/4</f>
        <v>0</v>
      </c>
      <c r="V5" s="123">
        <f aca="true" t="shared" si="4" ref="V5:V36">I5/4</f>
        <v>0</v>
      </c>
      <c r="W5" s="124">
        <f>J5/37</f>
        <v>0.7297297297297297</v>
      </c>
      <c r="X5" s="122">
        <v>0.8918918918918919</v>
      </c>
      <c r="Y5" s="161">
        <v>0.35135135135135137</v>
      </c>
      <c r="Z5" s="162">
        <v>0.4</v>
      </c>
      <c r="AA5" s="163">
        <v>0.5</v>
      </c>
      <c r="AB5" s="127">
        <v>0.21</v>
      </c>
    </row>
    <row r="6" spans="1:28" s="164" customFormat="1" ht="13.5" customHeight="1">
      <c r="A6" s="480"/>
      <c r="B6" s="18" t="s">
        <v>1</v>
      </c>
      <c r="C6" s="44">
        <v>3</v>
      </c>
      <c r="D6" s="71">
        <v>2</v>
      </c>
      <c r="E6" s="71">
        <v>5</v>
      </c>
      <c r="F6" s="71">
        <v>8</v>
      </c>
      <c r="G6" s="71">
        <v>4</v>
      </c>
      <c r="H6" s="71">
        <v>3</v>
      </c>
      <c r="I6" s="72">
        <v>2</v>
      </c>
      <c r="J6" s="44">
        <f aca="true" t="shared" si="5" ref="J6:J57">SUM(C6:I6)</f>
        <v>27</v>
      </c>
      <c r="K6" s="71">
        <v>29</v>
      </c>
      <c r="L6" s="165">
        <v>35</v>
      </c>
      <c r="M6" s="41">
        <v>1737</v>
      </c>
      <c r="N6" s="42">
        <v>1678</v>
      </c>
      <c r="O6" s="47">
        <v>1765</v>
      </c>
      <c r="P6" s="48">
        <f t="shared" si="0"/>
        <v>1</v>
      </c>
      <c r="Q6" s="49">
        <f aca="true" t="shared" si="6" ref="Q6:Q56">D6/6</f>
        <v>0.3333333333333333</v>
      </c>
      <c r="R6" s="49">
        <f t="shared" si="1"/>
        <v>1</v>
      </c>
      <c r="S6" s="49">
        <f t="shared" si="2"/>
        <v>0.7272727272727273</v>
      </c>
      <c r="T6" s="49">
        <f t="shared" si="3"/>
        <v>1</v>
      </c>
      <c r="U6" s="49">
        <f aca="true" t="shared" si="7" ref="U6:U56">H6/4</f>
        <v>0.75</v>
      </c>
      <c r="V6" s="50">
        <f t="shared" si="4"/>
        <v>0.5</v>
      </c>
      <c r="W6" s="51">
        <f aca="true" t="shared" si="8" ref="W6:W57">J6/37</f>
        <v>0.7297297297297297</v>
      </c>
      <c r="X6" s="49">
        <v>0.7837837837837838</v>
      </c>
      <c r="Y6" s="90">
        <v>0.9459459459459459</v>
      </c>
      <c r="Z6" s="167">
        <v>0.55</v>
      </c>
      <c r="AA6" s="168">
        <v>0.55</v>
      </c>
      <c r="AB6" s="54">
        <v>0.59</v>
      </c>
    </row>
    <row r="7" spans="1:28" s="164" customFormat="1" ht="13.5" customHeight="1">
      <c r="A7" s="480"/>
      <c r="B7" s="18" t="s">
        <v>2</v>
      </c>
      <c r="C7" s="44">
        <v>0</v>
      </c>
      <c r="D7" s="71">
        <v>4</v>
      </c>
      <c r="E7" s="71">
        <v>3</v>
      </c>
      <c r="F7" s="71">
        <v>9</v>
      </c>
      <c r="G7" s="71">
        <v>9</v>
      </c>
      <c r="H7" s="71">
        <v>3</v>
      </c>
      <c r="I7" s="72">
        <v>1</v>
      </c>
      <c r="J7" s="44">
        <f t="shared" si="5"/>
        <v>29</v>
      </c>
      <c r="K7" s="71">
        <v>31</v>
      </c>
      <c r="L7" s="165">
        <v>41</v>
      </c>
      <c r="M7" s="41">
        <v>1673</v>
      </c>
      <c r="N7" s="42">
        <v>1710</v>
      </c>
      <c r="O7" s="47">
        <v>1726</v>
      </c>
      <c r="P7" s="48">
        <f t="shared" si="0"/>
        <v>0</v>
      </c>
      <c r="Q7" s="49">
        <f t="shared" si="6"/>
        <v>0.6666666666666666</v>
      </c>
      <c r="R7" s="49">
        <f t="shared" si="1"/>
        <v>0.6</v>
      </c>
      <c r="S7" s="49">
        <f t="shared" si="2"/>
        <v>0.8181818181818182</v>
      </c>
      <c r="T7" s="49">
        <f t="shared" si="3"/>
        <v>2.25</v>
      </c>
      <c r="U7" s="49">
        <f t="shared" si="7"/>
        <v>0.75</v>
      </c>
      <c r="V7" s="50">
        <f t="shared" si="4"/>
        <v>0.25</v>
      </c>
      <c r="W7" s="51">
        <f t="shared" si="8"/>
        <v>0.7837837837837838</v>
      </c>
      <c r="X7" s="49">
        <v>0.8378378378378378</v>
      </c>
      <c r="Y7" s="90">
        <v>1.1081081081081081</v>
      </c>
      <c r="Z7" s="167">
        <v>0.53</v>
      </c>
      <c r="AA7" s="168">
        <v>0.56</v>
      </c>
      <c r="AB7" s="54">
        <v>0.57</v>
      </c>
    </row>
    <row r="8" spans="1:28" s="164" customFormat="1" ht="13.5" customHeight="1">
      <c r="A8" s="480"/>
      <c r="B8" s="18" t="s">
        <v>3</v>
      </c>
      <c r="C8" s="44">
        <v>1</v>
      </c>
      <c r="D8" s="71">
        <v>4</v>
      </c>
      <c r="E8" s="71">
        <v>9</v>
      </c>
      <c r="F8" s="71">
        <v>14</v>
      </c>
      <c r="G8" s="71">
        <v>7</v>
      </c>
      <c r="H8" s="71">
        <v>3</v>
      </c>
      <c r="I8" s="72">
        <v>0</v>
      </c>
      <c r="J8" s="44">
        <f t="shared" si="5"/>
        <v>38</v>
      </c>
      <c r="K8" s="71">
        <v>37</v>
      </c>
      <c r="L8" s="165">
        <v>37</v>
      </c>
      <c r="M8" s="41">
        <v>1562</v>
      </c>
      <c r="N8" s="42">
        <v>1559</v>
      </c>
      <c r="O8" s="47">
        <v>1639</v>
      </c>
      <c r="P8" s="48">
        <f t="shared" si="0"/>
        <v>0.3333333333333333</v>
      </c>
      <c r="Q8" s="49">
        <f t="shared" si="6"/>
        <v>0.6666666666666666</v>
      </c>
      <c r="R8" s="49">
        <f t="shared" si="1"/>
        <v>1.8</v>
      </c>
      <c r="S8" s="49">
        <f t="shared" si="2"/>
        <v>1.2727272727272727</v>
      </c>
      <c r="T8" s="49">
        <f t="shared" si="3"/>
        <v>1.75</v>
      </c>
      <c r="U8" s="49">
        <f t="shared" si="7"/>
        <v>0.75</v>
      </c>
      <c r="V8" s="50">
        <f t="shared" si="4"/>
        <v>0</v>
      </c>
      <c r="W8" s="51">
        <f t="shared" si="8"/>
        <v>1.027027027027027</v>
      </c>
      <c r="X8" s="49">
        <v>1</v>
      </c>
      <c r="Y8" s="90">
        <v>1</v>
      </c>
      <c r="Z8" s="167">
        <v>0.5</v>
      </c>
      <c r="AA8" s="168">
        <v>0.51</v>
      </c>
      <c r="AB8" s="54">
        <v>0.54</v>
      </c>
    </row>
    <row r="9" spans="1:28" s="164" customFormat="1" ht="13.5" customHeight="1">
      <c r="A9" s="483">
        <v>2</v>
      </c>
      <c r="B9" s="17" t="s">
        <v>4</v>
      </c>
      <c r="C9" s="74">
        <v>1</v>
      </c>
      <c r="D9" s="75">
        <v>5</v>
      </c>
      <c r="E9" s="75">
        <v>5</v>
      </c>
      <c r="F9" s="75">
        <v>4</v>
      </c>
      <c r="G9" s="75">
        <v>4</v>
      </c>
      <c r="H9" s="75">
        <v>0</v>
      </c>
      <c r="I9" s="76">
        <v>1</v>
      </c>
      <c r="J9" s="74">
        <f t="shared" si="5"/>
        <v>20</v>
      </c>
      <c r="K9" s="75">
        <v>39</v>
      </c>
      <c r="L9" s="170">
        <v>25</v>
      </c>
      <c r="M9" s="128">
        <v>1572</v>
      </c>
      <c r="N9" s="129">
        <v>1509</v>
      </c>
      <c r="O9" s="79">
        <v>1682</v>
      </c>
      <c r="P9" s="80">
        <f t="shared" si="0"/>
        <v>0.3333333333333333</v>
      </c>
      <c r="Q9" s="81">
        <f t="shared" si="6"/>
        <v>0.8333333333333334</v>
      </c>
      <c r="R9" s="81">
        <f t="shared" si="1"/>
        <v>1</v>
      </c>
      <c r="S9" s="81">
        <f t="shared" si="2"/>
        <v>0.36363636363636365</v>
      </c>
      <c r="T9" s="81">
        <f t="shared" si="3"/>
        <v>1</v>
      </c>
      <c r="U9" s="81">
        <f t="shared" si="7"/>
        <v>0</v>
      </c>
      <c r="V9" s="82">
        <f t="shared" si="4"/>
        <v>0.25</v>
      </c>
      <c r="W9" s="83">
        <f t="shared" si="8"/>
        <v>0.5405405405405406</v>
      </c>
      <c r="X9" s="81">
        <v>1.054054054054054</v>
      </c>
      <c r="Y9" s="94">
        <v>0.6756756756756757</v>
      </c>
      <c r="Z9" s="171">
        <v>0.5</v>
      </c>
      <c r="AA9" s="172">
        <v>0.5</v>
      </c>
      <c r="AB9" s="86">
        <v>0.55</v>
      </c>
    </row>
    <row r="10" spans="1:28" s="173" customFormat="1" ht="13.5" customHeight="1">
      <c r="A10" s="483"/>
      <c r="B10" s="18" t="s">
        <v>5</v>
      </c>
      <c r="C10" s="45">
        <v>1</v>
      </c>
      <c r="D10" s="46">
        <v>3</v>
      </c>
      <c r="E10" s="46">
        <v>5</v>
      </c>
      <c r="F10" s="46">
        <v>5</v>
      </c>
      <c r="G10" s="46">
        <v>4</v>
      </c>
      <c r="H10" s="46">
        <v>6</v>
      </c>
      <c r="I10" s="88">
        <v>1</v>
      </c>
      <c r="J10" s="44">
        <f t="shared" si="5"/>
        <v>25</v>
      </c>
      <c r="K10" s="46">
        <v>39</v>
      </c>
      <c r="L10" s="88">
        <v>30</v>
      </c>
      <c r="M10" s="45">
        <v>1439</v>
      </c>
      <c r="N10" s="46">
        <v>1454</v>
      </c>
      <c r="O10" s="47">
        <v>1576</v>
      </c>
      <c r="P10" s="48">
        <f t="shared" si="0"/>
        <v>0.3333333333333333</v>
      </c>
      <c r="Q10" s="49">
        <f t="shared" si="6"/>
        <v>0.5</v>
      </c>
      <c r="R10" s="49">
        <f t="shared" si="1"/>
        <v>1</v>
      </c>
      <c r="S10" s="49">
        <f t="shared" si="2"/>
        <v>0.45454545454545453</v>
      </c>
      <c r="T10" s="49">
        <f t="shared" si="3"/>
        <v>1</v>
      </c>
      <c r="U10" s="49">
        <f t="shared" si="7"/>
        <v>1.5</v>
      </c>
      <c r="V10" s="166">
        <f t="shared" si="4"/>
        <v>0.25</v>
      </c>
      <c r="W10" s="51">
        <f t="shared" si="8"/>
        <v>0.6756756756756757</v>
      </c>
      <c r="X10" s="89">
        <v>1.054054054054054</v>
      </c>
      <c r="Y10" s="90">
        <v>0.8108108108108109</v>
      </c>
      <c r="Z10" s="52">
        <v>0.46</v>
      </c>
      <c r="AA10" s="53">
        <v>0.48</v>
      </c>
      <c r="AB10" s="54">
        <v>0.52</v>
      </c>
    </row>
    <row r="11" spans="1:28" s="173" customFormat="1" ht="13.5" customHeight="1">
      <c r="A11" s="483"/>
      <c r="B11" s="18" t="s">
        <v>6</v>
      </c>
      <c r="C11" s="45">
        <v>2</v>
      </c>
      <c r="D11" s="46">
        <v>5</v>
      </c>
      <c r="E11" s="46">
        <v>1</v>
      </c>
      <c r="F11" s="46">
        <v>11</v>
      </c>
      <c r="G11" s="46">
        <v>3</v>
      </c>
      <c r="H11" s="46">
        <v>1</v>
      </c>
      <c r="I11" s="88">
        <v>3</v>
      </c>
      <c r="J11" s="44">
        <f t="shared" si="5"/>
        <v>26</v>
      </c>
      <c r="K11" s="46">
        <v>25</v>
      </c>
      <c r="L11" s="88">
        <v>40</v>
      </c>
      <c r="M11" s="45">
        <v>1540</v>
      </c>
      <c r="N11" s="46">
        <v>1493</v>
      </c>
      <c r="O11" s="47">
        <v>1510</v>
      </c>
      <c r="P11" s="48">
        <f t="shared" si="0"/>
        <v>0.6666666666666666</v>
      </c>
      <c r="Q11" s="49">
        <f t="shared" si="6"/>
        <v>0.8333333333333334</v>
      </c>
      <c r="R11" s="49">
        <f t="shared" si="1"/>
        <v>0.2</v>
      </c>
      <c r="S11" s="49">
        <f t="shared" si="2"/>
        <v>1</v>
      </c>
      <c r="T11" s="49">
        <f t="shared" si="3"/>
        <v>0.75</v>
      </c>
      <c r="U11" s="49">
        <f t="shared" si="7"/>
        <v>0.25</v>
      </c>
      <c r="V11" s="166">
        <f t="shared" si="4"/>
        <v>0.75</v>
      </c>
      <c r="W11" s="51">
        <f t="shared" si="8"/>
        <v>0.7027027027027027</v>
      </c>
      <c r="X11" s="89">
        <v>0.6756756756756757</v>
      </c>
      <c r="Y11" s="90">
        <v>1.0810810810810811</v>
      </c>
      <c r="Z11" s="52">
        <v>0.49</v>
      </c>
      <c r="AA11" s="53">
        <v>0.49</v>
      </c>
      <c r="AB11" s="54">
        <v>0.5</v>
      </c>
    </row>
    <row r="12" spans="1:28" s="173" customFormat="1" ht="13.5" customHeight="1">
      <c r="A12" s="483"/>
      <c r="B12" s="18" t="s">
        <v>7</v>
      </c>
      <c r="C12" s="45">
        <v>2</v>
      </c>
      <c r="D12" s="46">
        <v>6</v>
      </c>
      <c r="E12" s="46">
        <v>9</v>
      </c>
      <c r="F12" s="46">
        <v>8</v>
      </c>
      <c r="G12" s="46">
        <v>4</v>
      </c>
      <c r="H12" s="46">
        <v>6</v>
      </c>
      <c r="I12" s="88">
        <v>3</v>
      </c>
      <c r="J12" s="44">
        <f t="shared" si="5"/>
        <v>38</v>
      </c>
      <c r="K12" s="46">
        <v>33</v>
      </c>
      <c r="L12" s="88">
        <v>36</v>
      </c>
      <c r="M12" s="45">
        <v>1573</v>
      </c>
      <c r="N12" s="46">
        <v>1529</v>
      </c>
      <c r="O12" s="47">
        <v>1672</v>
      </c>
      <c r="P12" s="48">
        <f t="shared" si="0"/>
        <v>0.6666666666666666</v>
      </c>
      <c r="Q12" s="49">
        <f t="shared" si="6"/>
        <v>1</v>
      </c>
      <c r="R12" s="49">
        <f t="shared" si="1"/>
        <v>1.8</v>
      </c>
      <c r="S12" s="49">
        <f t="shared" si="2"/>
        <v>0.7272727272727273</v>
      </c>
      <c r="T12" s="49">
        <f t="shared" si="3"/>
        <v>1</v>
      </c>
      <c r="U12" s="49">
        <f t="shared" si="7"/>
        <v>1.5</v>
      </c>
      <c r="V12" s="166">
        <f t="shared" si="4"/>
        <v>0.75</v>
      </c>
      <c r="W12" s="51">
        <f t="shared" si="8"/>
        <v>1.027027027027027</v>
      </c>
      <c r="X12" s="89">
        <v>0.8918918918918919</v>
      </c>
      <c r="Y12" s="90">
        <v>0.972972972972973</v>
      </c>
      <c r="Z12" s="52">
        <v>0.5</v>
      </c>
      <c r="AA12" s="53">
        <v>0.5</v>
      </c>
      <c r="AB12" s="54">
        <v>0.55</v>
      </c>
    </row>
    <row r="13" spans="1:28" s="173" customFormat="1" ht="13.5" customHeight="1">
      <c r="A13" s="489">
        <v>3</v>
      </c>
      <c r="B13" s="17" t="s">
        <v>8</v>
      </c>
      <c r="C13" s="77">
        <v>0</v>
      </c>
      <c r="D13" s="78">
        <v>2</v>
      </c>
      <c r="E13" s="78">
        <v>4</v>
      </c>
      <c r="F13" s="78">
        <v>7</v>
      </c>
      <c r="G13" s="78">
        <v>6</v>
      </c>
      <c r="H13" s="78">
        <v>3</v>
      </c>
      <c r="I13" s="92">
        <v>2</v>
      </c>
      <c r="J13" s="74">
        <f t="shared" si="5"/>
        <v>24</v>
      </c>
      <c r="K13" s="78">
        <v>33</v>
      </c>
      <c r="L13" s="92">
        <v>31</v>
      </c>
      <c r="M13" s="77">
        <v>1553</v>
      </c>
      <c r="N13" s="78">
        <v>1629</v>
      </c>
      <c r="O13" s="79">
        <v>1694</v>
      </c>
      <c r="P13" s="80">
        <f t="shared" si="0"/>
        <v>0</v>
      </c>
      <c r="Q13" s="81">
        <f t="shared" si="6"/>
        <v>0.3333333333333333</v>
      </c>
      <c r="R13" s="81">
        <f t="shared" si="1"/>
        <v>0.8</v>
      </c>
      <c r="S13" s="81">
        <f t="shared" si="2"/>
        <v>0.6363636363636364</v>
      </c>
      <c r="T13" s="81">
        <f t="shared" si="3"/>
        <v>1.5</v>
      </c>
      <c r="U13" s="81">
        <f t="shared" si="7"/>
        <v>0.75</v>
      </c>
      <c r="V13" s="282">
        <f t="shared" si="4"/>
        <v>0.5</v>
      </c>
      <c r="W13" s="83">
        <f t="shared" si="8"/>
        <v>0.6486486486486487</v>
      </c>
      <c r="X13" s="93">
        <v>0.8918918918918919</v>
      </c>
      <c r="Y13" s="94">
        <v>0.8378378378378378</v>
      </c>
      <c r="Z13" s="84">
        <v>0.49</v>
      </c>
      <c r="AA13" s="85">
        <v>0.54</v>
      </c>
      <c r="AB13" s="86">
        <v>0.56</v>
      </c>
    </row>
    <row r="14" spans="1:28" s="173" customFormat="1" ht="13.5" customHeight="1">
      <c r="A14" s="477"/>
      <c r="B14" s="18" t="s">
        <v>9</v>
      </c>
      <c r="C14" s="45">
        <v>2</v>
      </c>
      <c r="D14" s="46">
        <v>7</v>
      </c>
      <c r="E14" s="46">
        <v>5</v>
      </c>
      <c r="F14" s="46">
        <v>10</v>
      </c>
      <c r="G14" s="46">
        <v>7</v>
      </c>
      <c r="H14" s="46">
        <v>1</v>
      </c>
      <c r="I14" s="88">
        <v>0</v>
      </c>
      <c r="J14" s="44">
        <f t="shared" si="5"/>
        <v>32</v>
      </c>
      <c r="K14" s="46">
        <v>24</v>
      </c>
      <c r="L14" s="88">
        <v>29</v>
      </c>
      <c r="M14" s="45">
        <v>1453</v>
      </c>
      <c r="N14" s="46">
        <v>1583</v>
      </c>
      <c r="O14" s="47">
        <v>1611</v>
      </c>
      <c r="P14" s="48">
        <f t="shared" si="0"/>
        <v>0.6666666666666666</v>
      </c>
      <c r="Q14" s="49">
        <f t="shared" si="6"/>
        <v>1.1666666666666667</v>
      </c>
      <c r="R14" s="49">
        <f t="shared" si="1"/>
        <v>1</v>
      </c>
      <c r="S14" s="49">
        <f t="shared" si="2"/>
        <v>0.9090909090909091</v>
      </c>
      <c r="T14" s="49">
        <f t="shared" si="3"/>
        <v>1.75</v>
      </c>
      <c r="U14" s="49">
        <f t="shared" si="7"/>
        <v>0.25</v>
      </c>
      <c r="V14" s="50">
        <f t="shared" si="4"/>
        <v>0</v>
      </c>
      <c r="W14" s="51">
        <f t="shared" si="8"/>
        <v>0.8648648648648649</v>
      </c>
      <c r="X14" s="89">
        <v>0.6486486486486487</v>
      </c>
      <c r="Y14" s="90">
        <v>0.7837837837837838</v>
      </c>
      <c r="Z14" s="52">
        <v>0.47</v>
      </c>
      <c r="AA14" s="53">
        <v>0.52</v>
      </c>
      <c r="AB14" s="54">
        <v>0.53</v>
      </c>
    </row>
    <row r="15" spans="1:28" s="173" customFormat="1" ht="13.5" customHeight="1">
      <c r="A15" s="477"/>
      <c r="B15" s="18" t="s">
        <v>10</v>
      </c>
      <c r="C15" s="45">
        <v>1</v>
      </c>
      <c r="D15" s="46">
        <v>0</v>
      </c>
      <c r="E15" s="46">
        <v>4</v>
      </c>
      <c r="F15" s="46">
        <v>13</v>
      </c>
      <c r="G15" s="46">
        <v>4</v>
      </c>
      <c r="H15" s="46">
        <v>3</v>
      </c>
      <c r="I15" s="88">
        <v>2</v>
      </c>
      <c r="J15" s="44">
        <f t="shared" si="5"/>
        <v>27</v>
      </c>
      <c r="K15" s="46">
        <v>35</v>
      </c>
      <c r="L15" s="88">
        <v>26</v>
      </c>
      <c r="M15" s="45">
        <v>1489</v>
      </c>
      <c r="N15" s="46">
        <v>1535</v>
      </c>
      <c r="O15" s="47">
        <v>1731</v>
      </c>
      <c r="P15" s="48">
        <f t="shared" si="0"/>
        <v>0.3333333333333333</v>
      </c>
      <c r="Q15" s="49">
        <f t="shared" si="6"/>
        <v>0</v>
      </c>
      <c r="R15" s="49">
        <f t="shared" si="1"/>
        <v>0.8</v>
      </c>
      <c r="S15" s="49">
        <f t="shared" si="2"/>
        <v>1.1818181818181819</v>
      </c>
      <c r="T15" s="49">
        <f t="shared" si="3"/>
        <v>1</v>
      </c>
      <c r="U15" s="49">
        <f t="shared" si="7"/>
        <v>0.75</v>
      </c>
      <c r="V15" s="50">
        <f t="shared" si="4"/>
        <v>0.5</v>
      </c>
      <c r="W15" s="51">
        <f t="shared" si="8"/>
        <v>0.7297297297297297</v>
      </c>
      <c r="X15" s="89">
        <v>0.9459459459459459</v>
      </c>
      <c r="Y15" s="90">
        <v>0.7027027027027027</v>
      </c>
      <c r="Z15" s="52">
        <v>0.48</v>
      </c>
      <c r="AA15" s="53">
        <v>0.51</v>
      </c>
      <c r="AB15" s="54">
        <v>0.57</v>
      </c>
    </row>
    <row r="16" spans="1:28" s="173" customFormat="1" ht="13.5" customHeight="1">
      <c r="A16" s="477"/>
      <c r="B16" s="18" t="s">
        <v>11</v>
      </c>
      <c r="C16" s="45">
        <v>0</v>
      </c>
      <c r="D16" s="46">
        <v>2</v>
      </c>
      <c r="E16" s="46">
        <v>7</v>
      </c>
      <c r="F16" s="46">
        <v>5</v>
      </c>
      <c r="G16" s="46">
        <v>5</v>
      </c>
      <c r="H16" s="46">
        <v>3</v>
      </c>
      <c r="I16" s="88">
        <v>0</v>
      </c>
      <c r="J16" s="44">
        <f t="shared" si="5"/>
        <v>22</v>
      </c>
      <c r="K16" s="46">
        <v>19</v>
      </c>
      <c r="L16" s="88">
        <v>27</v>
      </c>
      <c r="M16" s="45">
        <v>1407</v>
      </c>
      <c r="N16" s="46">
        <v>1418</v>
      </c>
      <c r="O16" s="47">
        <v>1674</v>
      </c>
      <c r="P16" s="48">
        <f t="shared" si="0"/>
        <v>0</v>
      </c>
      <c r="Q16" s="49">
        <f t="shared" si="6"/>
        <v>0.3333333333333333</v>
      </c>
      <c r="R16" s="49">
        <f t="shared" si="1"/>
        <v>1.4</v>
      </c>
      <c r="S16" s="49">
        <f t="shared" si="2"/>
        <v>0.45454545454545453</v>
      </c>
      <c r="T16" s="49">
        <f t="shared" si="3"/>
        <v>1.25</v>
      </c>
      <c r="U16" s="49">
        <f t="shared" si="7"/>
        <v>0.75</v>
      </c>
      <c r="V16" s="50">
        <f t="shared" si="4"/>
        <v>0</v>
      </c>
      <c r="W16" s="51">
        <f t="shared" si="8"/>
        <v>0.5945945945945946</v>
      </c>
      <c r="X16" s="89">
        <v>0.5135135135135135</v>
      </c>
      <c r="Y16" s="90">
        <v>0.7297297297297297</v>
      </c>
      <c r="Z16" s="52">
        <v>0.45</v>
      </c>
      <c r="AA16" s="53">
        <v>0.47</v>
      </c>
      <c r="AB16" s="54">
        <v>0.55</v>
      </c>
    </row>
    <row r="17" spans="1:28" s="173" customFormat="1" ht="13.5" customHeight="1">
      <c r="A17" s="478"/>
      <c r="B17" s="174" t="s">
        <v>12</v>
      </c>
      <c r="C17" s="60">
        <v>0</v>
      </c>
      <c r="D17" s="61">
        <v>3</v>
      </c>
      <c r="E17" s="61">
        <v>8</v>
      </c>
      <c r="F17" s="61">
        <v>5</v>
      </c>
      <c r="G17" s="61">
        <v>5</v>
      </c>
      <c r="H17" s="61">
        <v>3</v>
      </c>
      <c r="I17" s="175">
        <v>3</v>
      </c>
      <c r="J17" s="59">
        <f t="shared" si="5"/>
        <v>27</v>
      </c>
      <c r="K17" s="61">
        <v>20</v>
      </c>
      <c r="L17" s="175">
        <v>24</v>
      </c>
      <c r="M17" s="60">
        <v>1678</v>
      </c>
      <c r="N17" s="61">
        <v>1629</v>
      </c>
      <c r="O17" s="62">
        <v>1765</v>
      </c>
      <c r="P17" s="63">
        <f t="shared" si="0"/>
        <v>0</v>
      </c>
      <c r="Q17" s="64">
        <f t="shared" si="6"/>
        <v>0.5</v>
      </c>
      <c r="R17" s="64">
        <f t="shared" si="1"/>
        <v>1.6</v>
      </c>
      <c r="S17" s="64">
        <f t="shared" si="2"/>
        <v>0.45454545454545453</v>
      </c>
      <c r="T17" s="64">
        <f t="shared" si="3"/>
        <v>1.25</v>
      </c>
      <c r="U17" s="64">
        <f t="shared" si="7"/>
        <v>0.75</v>
      </c>
      <c r="V17" s="65">
        <f t="shared" si="4"/>
        <v>0.75</v>
      </c>
      <c r="W17" s="66">
        <f t="shared" si="8"/>
        <v>0.7297297297297297</v>
      </c>
      <c r="X17" s="176">
        <v>0.5405405405405406</v>
      </c>
      <c r="Y17" s="177">
        <v>0.6486486486486487</v>
      </c>
      <c r="Z17" s="67">
        <v>0.54</v>
      </c>
      <c r="AA17" s="68">
        <v>0.54</v>
      </c>
      <c r="AB17" s="69">
        <v>0.58</v>
      </c>
    </row>
    <row r="18" spans="1:28" s="178" customFormat="1" ht="13.5" customHeight="1">
      <c r="A18" s="489">
        <v>4</v>
      </c>
      <c r="B18" s="18" t="s">
        <v>13</v>
      </c>
      <c r="C18" s="41">
        <v>0</v>
      </c>
      <c r="D18" s="42">
        <v>3</v>
      </c>
      <c r="E18" s="42">
        <v>2</v>
      </c>
      <c r="F18" s="42">
        <v>10</v>
      </c>
      <c r="G18" s="42">
        <v>2</v>
      </c>
      <c r="H18" s="42">
        <v>1</v>
      </c>
      <c r="I18" s="43">
        <v>1</v>
      </c>
      <c r="J18" s="44">
        <f t="shared" si="5"/>
        <v>19</v>
      </c>
      <c r="K18" s="42">
        <v>28</v>
      </c>
      <c r="L18" s="88">
        <v>28</v>
      </c>
      <c r="M18" s="41">
        <v>1748</v>
      </c>
      <c r="N18" s="42">
        <v>1826</v>
      </c>
      <c r="O18" s="47">
        <v>1785</v>
      </c>
      <c r="P18" s="48">
        <f t="shared" si="0"/>
        <v>0</v>
      </c>
      <c r="Q18" s="49">
        <f t="shared" si="6"/>
        <v>0.5</v>
      </c>
      <c r="R18" s="49">
        <f t="shared" si="1"/>
        <v>0.4</v>
      </c>
      <c r="S18" s="49">
        <f t="shared" si="2"/>
        <v>0.9090909090909091</v>
      </c>
      <c r="T18" s="49">
        <f t="shared" si="3"/>
        <v>0.5</v>
      </c>
      <c r="U18" s="49">
        <f t="shared" si="7"/>
        <v>0.25</v>
      </c>
      <c r="V18" s="166">
        <f t="shared" si="4"/>
        <v>0.25</v>
      </c>
      <c r="W18" s="51">
        <f t="shared" si="8"/>
        <v>0.5135135135135135</v>
      </c>
      <c r="X18" s="49">
        <v>0.7567567567567568</v>
      </c>
      <c r="Y18" s="90">
        <v>0.7567567567567568</v>
      </c>
      <c r="Z18" s="167">
        <v>0.57</v>
      </c>
      <c r="AA18" s="168">
        <v>0.6</v>
      </c>
      <c r="AB18" s="54">
        <v>0.59</v>
      </c>
    </row>
    <row r="19" spans="1:28" s="178" customFormat="1" ht="13.5" customHeight="1">
      <c r="A19" s="477"/>
      <c r="B19" s="18" t="s">
        <v>14</v>
      </c>
      <c r="C19" s="41">
        <v>0</v>
      </c>
      <c r="D19" s="42">
        <v>3</v>
      </c>
      <c r="E19" s="42">
        <v>6</v>
      </c>
      <c r="F19" s="42">
        <v>10</v>
      </c>
      <c r="G19" s="42">
        <v>5</v>
      </c>
      <c r="H19" s="42">
        <v>0</v>
      </c>
      <c r="I19" s="43">
        <v>1</v>
      </c>
      <c r="J19" s="44">
        <f t="shared" si="5"/>
        <v>25</v>
      </c>
      <c r="K19" s="42">
        <v>26</v>
      </c>
      <c r="L19" s="88">
        <v>42</v>
      </c>
      <c r="M19" s="41">
        <v>1928</v>
      </c>
      <c r="N19" s="42">
        <v>1860</v>
      </c>
      <c r="O19" s="47">
        <v>2084</v>
      </c>
      <c r="P19" s="48">
        <f t="shared" si="0"/>
        <v>0</v>
      </c>
      <c r="Q19" s="49">
        <f t="shared" si="6"/>
        <v>0.5</v>
      </c>
      <c r="R19" s="49">
        <f t="shared" si="1"/>
        <v>1.2</v>
      </c>
      <c r="S19" s="49">
        <f t="shared" si="2"/>
        <v>0.9090909090909091</v>
      </c>
      <c r="T19" s="49">
        <f t="shared" si="3"/>
        <v>1.25</v>
      </c>
      <c r="U19" s="49">
        <f t="shared" si="7"/>
        <v>0</v>
      </c>
      <c r="V19" s="166">
        <f t="shared" si="4"/>
        <v>0.25</v>
      </c>
      <c r="W19" s="51">
        <f t="shared" si="8"/>
        <v>0.6756756756756757</v>
      </c>
      <c r="X19" s="49">
        <v>0.7027027027027027</v>
      </c>
      <c r="Y19" s="90">
        <v>1.135135135135135</v>
      </c>
      <c r="Z19" s="167">
        <v>0.61</v>
      </c>
      <c r="AA19" s="168">
        <v>0.61</v>
      </c>
      <c r="AB19" s="54">
        <v>0.69</v>
      </c>
    </row>
    <row r="20" spans="1:28" s="178" customFormat="1" ht="13.5" customHeight="1">
      <c r="A20" s="477"/>
      <c r="B20" s="18" t="s">
        <v>15</v>
      </c>
      <c r="C20" s="41">
        <v>2</v>
      </c>
      <c r="D20" s="42">
        <v>7</v>
      </c>
      <c r="E20" s="42">
        <v>5</v>
      </c>
      <c r="F20" s="42">
        <v>8</v>
      </c>
      <c r="G20" s="42">
        <v>7</v>
      </c>
      <c r="H20" s="42">
        <v>4</v>
      </c>
      <c r="I20" s="43">
        <v>0</v>
      </c>
      <c r="J20" s="44">
        <f t="shared" si="5"/>
        <v>33</v>
      </c>
      <c r="K20" s="42">
        <v>23</v>
      </c>
      <c r="L20" s="88">
        <v>37</v>
      </c>
      <c r="M20" s="41">
        <v>2087</v>
      </c>
      <c r="N20" s="42">
        <v>1853</v>
      </c>
      <c r="O20" s="47">
        <v>2184</v>
      </c>
      <c r="P20" s="48">
        <f t="shared" si="0"/>
        <v>0.6666666666666666</v>
      </c>
      <c r="Q20" s="49">
        <f t="shared" si="6"/>
        <v>1.1666666666666667</v>
      </c>
      <c r="R20" s="49">
        <f t="shared" si="1"/>
        <v>1</v>
      </c>
      <c r="S20" s="49">
        <f t="shared" si="2"/>
        <v>0.7272727272727273</v>
      </c>
      <c r="T20" s="49">
        <f t="shared" si="3"/>
        <v>1.75</v>
      </c>
      <c r="U20" s="49">
        <f t="shared" si="7"/>
        <v>1</v>
      </c>
      <c r="V20" s="166">
        <f t="shared" si="4"/>
        <v>0</v>
      </c>
      <c r="W20" s="51">
        <f t="shared" si="8"/>
        <v>0.8918918918918919</v>
      </c>
      <c r="X20" s="49">
        <v>0.6216216216216216</v>
      </c>
      <c r="Y20" s="90">
        <v>1</v>
      </c>
      <c r="Z20" s="167">
        <v>0.67</v>
      </c>
      <c r="AA20" s="168">
        <v>0.61</v>
      </c>
      <c r="AB20" s="54">
        <v>0.72</v>
      </c>
    </row>
    <row r="21" spans="1:28" s="178" customFormat="1" ht="13.5" customHeight="1">
      <c r="A21" s="478"/>
      <c r="B21" s="18" t="s">
        <v>16</v>
      </c>
      <c r="C21" s="41">
        <v>0</v>
      </c>
      <c r="D21" s="42">
        <v>5</v>
      </c>
      <c r="E21" s="42">
        <v>6</v>
      </c>
      <c r="F21" s="42">
        <v>6</v>
      </c>
      <c r="G21" s="42">
        <v>2</v>
      </c>
      <c r="H21" s="42">
        <v>5</v>
      </c>
      <c r="I21" s="43">
        <v>1</v>
      </c>
      <c r="J21" s="44">
        <f t="shared" si="5"/>
        <v>25</v>
      </c>
      <c r="K21" s="42">
        <v>26</v>
      </c>
      <c r="L21" s="88">
        <v>47</v>
      </c>
      <c r="M21" s="41">
        <v>1901</v>
      </c>
      <c r="N21" s="42">
        <v>1678</v>
      </c>
      <c r="O21" s="47">
        <v>2145</v>
      </c>
      <c r="P21" s="48">
        <f t="shared" si="0"/>
        <v>0</v>
      </c>
      <c r="Q21" s="49">
        <f t="shared" si="6"/>
        <v>0.8333333333333334</v>
      </c>
      <c r="R21" s="49">
        <f t="shared" si="1"/>
        <v>1.2</v>
      </c>
      <c r="S21" s="49">
        <f t="shared" si="2"/>
        <v>0.5454545454545454</v>
      </c>
      <c r="T21" s="49">
        <f t="shared" si="3"/>
        <v>0.5</v>
      </c>
      <c r="U21" s="49">
        <f t="shared" si="7"/>
        <v>1.25</v>
      </c>
      <c r="V21" s="166">
        <f t="shared" si="4"/>
        <v>0.25</v>
      </c>
      <c r="W21" s="51">
        <f t="shared" si="8"/>
        <v>0.6756756756756757</v>
      </c>
      <c r="X21" s="49">
        <v>0.7027027027027027</v>
      </c>
      <c r="Y21" s="90">
        <v>1.2702702702702702</v>
      </c>
      <c r="Z21" s="167">
        <v>0.61</v>
      </c>
      <c r="AA21" s="168">
        <v>0.56</v>
      </c>
      <c r="AB21" s="54">
        <v>0.71</v>
      </c>
    </row>
    <row r="22" spans="1:28" s="178" customFormat="1" ht="13.5" customHeight="1">
      <c r="A22" s="480">
        <v>5</v>
      </c>
      <c r="B22" s="17" t="s">
        <v>17</v>
      </c>
      <c r="C22" s="128">
        <v>1</v>
      </c>
      <c r="D22" s="129">
        <v>3</v>
      </c>
      <c r="E22" s="129">
        <v>4</v>
      </c>
      <c r="F22" s="129">
        <v>9</v>
      </c>
      <c r="G22" s="129">
        <v>0</v>
      </c>
      <c r="H22" s="129">
        <v>3</v>
      </c>
      <c r="I22" s="130">
        <v>5</v>
      </c>
      <c r="J22" s="74">
        <f t="shared" si="5"/>
        <v>25</v>
      </c>
      <c r="K22" s="129">
        <v>20</v>
      </c>
      <c r="L22" s="92">
        <v>34</v>
      </c>
      <c r="M22" s="128">
        <v>1384</v>
      </c>
      <c r="N22" s="129">
        <v>1174</v>
      </c>
      <c r="O22" s="79">
        <v>1828</v>
      </c>
      <c r="P22" s="80">
        <f t="shared" si="0"/>
        <v>0.3333333333333333</v>
      </c>
      <c r="Q22" s="81">
        <f t="shared" si="6"/>
        <v>0.5</v>
      </c>
      <c r="R22" s="81">
        <f t="shared" si="1"/>
        <v>0.8</v>
      </c>
      <c r="S22" s="81">
        <f t="shared" si="2"/>
        <v>0.8181818181818182</v>
      </c>
      <c r="T22" s="81">
        <f t="shared" si="3"/>
        <v>0</v>
      </c>
      <c r="U22" s="81">
        <f t="shared" si="7"/>
        <v>0.75</v>
      </c>
      <c r="V22" s="282">
        <f t="shared" si="4"/>
        <v>1.25</v>
      </c>
      <c r="W22" s="83">
        <f t="shared" si="8"/>
        <v>0.6756756756756757</v>
      </c>
      <c r="X22" s="81">
        <v>0.5405405405405406</v>
      </c>
      <c r="Y22" s="94">
        <v>0.918918918918919</v>
      </c>
      <c r="Z22" s="171">
        <v>0.44</v>
      </c>
      <c r="AA22" s="172">
        <v>0.39</v>
      </c>
      <c r="AB22" s="86">
        <v>0.61</v>
      </c>
    </row>
    <row r="23" spans="1:28" s="178" customFormat="1" ht="13.5" customHeight="1">
      <c r="A23" s="480"/>
      <c r="B23" s="18" t="s">
        <v>18</v>
      </c>
      <c r="C23" s="41">
        <v>0</v>
      </c>
      <c r="D23" s="42">
        <v>8</v>
      </c>
      <c r="E23" s="42">
        <v>2</v>
      </c>
      <c r="F23" s="42">
        <v>18</v>
      </c>
      <c r="G23" s="42">
        <v>5</v>
      </c>
      <c r="H23" s="42">
        <v>0</v>
      </c>
      <c r="I23" s="43">
        <v>0</v>
      </c>
      <c r="J23" s="44">
        <f t="shared" si="5"/>
        <v>33</v>
      </c>
      <c r="K23" s="42">
        <v>37</v>
      </c>
      <c r="L23" s="88">
        <v>24</v>
      </c>
      <c r="M23" s="41">
        <v>1903</v>
      </c>
      <c r="N23" s="42">
        <v>1767</v>
      </c>
      <c r="O23" s="47">
        <v>1292</v>
      </c>
      <c r="P23" s="48">
        <f t="shared" si="0"/>
        <v>0</v>
      </c>
      <c r="Q23" s="49">
        <f t="shared" si="6"/>
        <v>1.3333333333333333</v>
      </c>
      <c r="R23" s="49">
        <f t="shared" si="1"/>
        <v>0.4</v>
      </c>
      <c r="S23" s="49">
        <f t="shared" si="2"/>
        <v>1.6363636363636365</v>
      </c>
      <c r="T23" s="49">
        <f t="shared" si="3"/>
        <v>1.25</v>
      </c>
      <c r="U23" s="49">
        <f t="shared" si="7"/>
        <v>0</v>
      </c>
      <c r="V23" s="50">
        <f t="shared" si="4"/>
        <v>0</v>
      </c>
      <c r="W23" s="51">
        <f t="shared" si="8"/>
        <v>0.8918918918918919</v>
      </c>
      <c r="X23" s="49">
        <v>1</v>
      </c>
      <c r="Y23" s="90">
        <v>0.6486486486486487</v>
      </c>
      <c r="Z23" s="167">
        <v>0.61</v>
      </c>
      <c r="AA23" s="168">
        <v>0.58</v>
      </c>
      <c r="AB23" s="54">
        <v>0.43</v>
      </c>
    </row>
    <row r="24" spans="1:28" s="178" customFormat="1" ht="13.5" customHeight="1">
      <c r="A24" s="480"/>
      <c r="B24" s="18" t="s">
        <v>19</v>
      </c>
      <c r="C24" s="41">
        <v>2</v>
      </c>
      <c r="D24" s="42">
        <v>8</v>
      </c>
      <c r="E24" s="42">
        <v>5</v>
      </c>
      <c r="F24" s="42">
        <v>5</v>
      </c>
      <c r="G24" s="42">
        <v>4</v>
      </c>
      <c r="H24" s="42">
        <v>2</v>
      </c>
      <c r="I24" s="43">
        <v>0</v>
      </c>
      <c r="J24" s="44">
        <f t="shared" si="5"/>
        <v>26</v>
      </c>
      <c r="K24" s="42">
        <v>32</v>
      </c>
      <c r="L24" s="88">
        <v>41</v>
      </c>
      <c r="M24" s="41">
        <v>1982</v>
      </c>
      <c r="N24" s="42">
        <v>1896</v>
      </c>
      <c r="O24" s="47">
        <v>2049</v>
      </c>
      <c r="P24" s="48">
        <f t="shared" si="0"/>
        <v>0.6666666666666666</v>
      </c>
      <c r="Q24" s="49">
        <f t="shared" si="6"/>
        <v>1.3333333333333333</v>
      </c>
      <c r="R24" s="49">
        <f t="shared" si="1"/>
        <v>1</v>
      </c>
      <c r="S24" s="49">
        <f t="shared" si="2"/>
        <v>0.45454545454545453</v>
      </c>
      <c r="T24" s="49">
        <f t="shared" si="3"/>
        <v>1</v>
      </c>
      <c r="U24" s="49">
        <f t="shared" si="7"/>
        <v>0.5</v>
      </c>
      <c r="V24" s="50">
        <f t="shared" si="4"/>
        <v>0</v>
      </c>
      <c r="W24" s="51">
        <f t="shared" si="8"/>
        <v>0.7027027027027027</v>
      </c>
      <c r="X24" s="49">
        <v>0.8648648648648649</v>
      </c>
      <c r="Y24" s="90">
        <v>1.1081081081081081</v>
      </c>
      <c r="Z24" s="167">
        <v>0.63</v>
      </c>
      <c r="AA24" s="168">
        <v>0.62</v>
      </c>
      <c r="AB24" s="54">
        <v>0.68</v>
      </c>
    </row>
    <row r="25" spans="1:28" s="178" customFormat="1" ht="13.5" customHeight="1">
      <c r="A25" s="480"/>
      <c r="B25" s="18" t="s">
        <v>20</v>
      </c>
      <c r="C25" s="41">
        <v>2</v>
      </c>
      <c r="D25" s="42">
        <v>3</v>
      </c>
      <c r="E25" s="42">
        <v>5</v>
      </c>
      <c r="F25" s="42">
        <v>8</v>
      </c>
      <c r="G25" s="42">
        <v>9</v>
      </c>
      <c r="H25" s="42">
        <v>1</v>
      </c>
      <c r="I25" s="43">
        <v>2</v>
      </c>
      <c r="J25" s="44">
        <f t="shared" si="5"/>
        <v>30</v>
      </c>
      <c r="K25" s="42">
        <v>25</v>
      </c>
      <c r="L25" s="88">
        <v>35</v>
      </c>
      <c r="M25" s="41">
        <v>2024</v>
      </c>
      <c r="N25" s="42">
        <v>1806</v>
      </c>
      <c r="O25" s="47">
        <v>2086</v>
      </c>
      <c r="P25" s="48">
        <f t="shared" si="0"/>
        <v>0.6666666666666666</v>
      </c>
      <c r="Q25" s="49">
        <f t="shared" si="6"/>
        <v>0.5</v>
      </c>
      <c r="R25" s="49">
        <f t="shared" si="1"/>
        <v>1</v>
      </c>
      <c r="S25" s="49">
        <f t="shared" si="2"/>
        <v>0.7272727272727273</v>
      </c>
      <c r="T25" s="49">
        <f t="shared" si="3"/>
        <v>2.25</v>
      </c>
      <c r="U25" s="49">
        <f t="shared" si="7"/>
        <v>0.25</v>
      </c>
      <c r="V25" s="50">
        <f t="shared" si="4"/>
        <v>0.5</v>
      </c>
      <c r="W25" s="51">
        <f t="shared" si="8"/>
        <v>0.8108108108108109</v>
      </c>
      <c r="X25" s="49">
        <v>0.6756756756756757</v>
      </c>
      <c r="Y25" s="90">
        <v>0.9459459459459459</v>
      </c>
      <c r="Z25" s="167">
        <v>0.64</v>
      </c>
      <c r="AA25" s="168">
        <v>0.59</v>
      </c>
      <c r="AB25" s="54">
        <v>0.69</v>
      </c>
    </row>
    <row r="26" spans="1:28" s="178" customFormat="1" ht="13.5" customHeight="1">
      <c r="A26" s="489">
        <v>6</v>
      </c>
      <c r="B26" s="17" t="s">
        <v>21</v>
      </c>
      <c r="C26" s="128">
        <v>1</v>
      </c>
      <c r="D26" s="129">
        <v>5</v>
      </c>
      <c r="E26" s="129">
        <v>5</v>
      </c>
      <c r="F26" s="129">
        <v>5</v>
      </c>
      <c r="G26" s="129">
        <v>4</v>
      </c>
      <c r="H26" s="129">
        <v>2</v>
      </c>
      <c r="I26" s="130">
        <v>1</v>
      </c>
      <c r="J26" s="74">
        <f t="shared" si="5"/>
        <v>23</v>
      </c>
      <c r="K26" s="129">
        <v>21</v>
      </c>
      <c r="L26" s="92">
        <v>34</v>
      </c>
      <c r="M26" s="128">
        <v>1939</v>
      </c>
      <c r="N26" s="129">
        <v>1700</v>
      </c>
      <c r="O26" s="79">
        <v>2051</v>
      </c>
      <c r="P26" s="80">
        <f t="shared" si="0"/>
        <v>0.3333333333333333</v>
      </c>
      <c r="Q26" s="81">
        <f t="shared" si="6"/>
        <v>0.8333333333333334</v>
      </c>
      <c r="R26" s="81">
        <f t="shared" si="1"/>
        <v>1</v>
      </c>
      <c r="S26" s="81">
        <f t="shared" si="2"/>
        <v>0.45454545454545453</v>
      </c>
      <c r="T26" s="81">
        <f t="shared" si="3"/>
        <v>1</v>
      </c>
      <c r="U26" s="81">
        <f t="shared" si="7"/>
        <v>0.5</v>
      </c>
      <c r="V26" s="82">
        <f t="shared" si="4"/>
        <v>0.25</v>
      </c>
      <c r="W26" s="83">
        <f t="shared" si="8"/>
        <v>0.6216216216216216</v>
      </c>
      <c r="X26" s="81">
        <v>0.5675675675675675</v>
      </c>
      <c r="Y26" s="94">
        <v>0.918918918918919</v>
      </c>
      <c r="Z26" s="171">
        <v>0.62</v>
      </c>
      <c r="AA26" s="172">
        <v>0.56</v>
      </c>
      <c r="AB26" s="86">
        <v>0.68</v>
      </c>
    </row>
    <row r="27" spans="1:28" s="178" customFormat="1" ht="13.5" customHeight="1">
      <c r="A27" s="477"/>
      <c r="B27" s="18" t="s">
        <v>22</v>
      </c>
      <c r="C27" s="41">
        <v>2</v>
      </c>
      <c r="D27" s="42">
        <v>1</v>
      </c>
      <c r="E27" s="42">
        <v>3</v>
      </c>
      <c r="F27" s="42">
        <v>5</v>
      </c>
      <c r="G27" s="42">
        <v>4</v>
      </c>
      <c r="H27" s="42">
        <v>1</v>
      </c>
      <c r="I27" s="43">
        <v>0</v>
      </c>
      <c r="J27" s="44">
        <f t="shared" si="5"/>
        <v>16</v>
      </c>
      <c r="K27" s="42">
        <v>19</v>
      </c>
      <c r="L27" s="88">
        <v>24</v>
      </c>
      <c r="M27" s="41">
        <v>1886</v>
      </c>
      <c r="N27" s="42">
        <v>1733</v>
      </c>
      <c r="O27" s="47">
        <v>2063</v>
      </c>
      <c r="P27" s="48">
        <f t="shared" si="0"/>
        <v>0.6666666666666666</v>
      </c>
      <c r="Q27" s="49">
        <f t="shared" si="6"/>
        <v>0.16666666666666666</v>
      </c>
      <c r="R27" s="49">
        <f t="shared" si="1"/>
        <v>0.6</v>
      </c>
      <c r="S27" s="49">
        <f t="shared" si="2"/>
        <v>0.45454545454545453</v>
      </c>
      <c r="T27" s="49">
        <f t="shared" si="3"/>
        <v>1</v>
      </c>
      <c r="U27" s="49">
        <f t="shared" si="7"/>
        <v>0.25</v>
      </c>
      <c r="V27" s="166">
        <f t="shared" si="4"/>
        <v>0</v>
      </c>
      <c r="W27" s="51">
        <f t="shared" si="8"/>
        <v>0.43243243243243246</v>
      </c>
      <c r="X27" s="49">
        <v>0.5135135135135135</v>
      </c>
      <c r="Y27" s="90">
        <v>0.6486486486486487</v>
      </c>
      <c r="Z27" s="167">
        <v>0.6</v>
      </c>
      <c r="AA27" s="168">
        <v>0.57</v>
      </c>
      <c r="AB27" s="54">
        <v>0.68</v>
      </c>
    </row>
    <row r="28" spans="1:28" s="178" customFormat="1" ht="13.5" customHeight="1">
      <c r="A28" s="477"/>
      <c r="B28" s="18" t="s">
        <v>23</v>
      </c>
      <c r="C28" s="41">
        <v>0</v>
      </c>
      <c r="D28" s="42">
        <v>4</v>
      </c>
      <c r="E28" s="42">
        <v>3</v>
      </c>
      <c r="F28" s="42">
        <v>9</v>
      </c>
      <c r="G28" s="42">
        <v>1</v>
      </c>
      <c r="H28" s="42">
        <v>1</v>
      </c>
      <c r="I28" s="43">
        <v>3</v>
      </c>
      <c r="J28" s="44">
        <f t="shared" si="5"/>
        <v>21</v>
      </c>
      <c r="K28" s="42">
        <v>27</v>
      </c>
      <c r="L28" s="88">
        <v>33</v>
      </c>
      <c r="M28" s="41">
        <v>2181</v>
      </c>
      <c r="N28" s="42">
        <v>1874</v>
      </c>
      <c r="O28" s="47">
        <v>2127</v>
      </c>
      <c r="P28" s="48">
        <f t="shared" si="0"/>
        <v>0</v>
      </c>
      <c r="Q28" s="49">
        <f t="shared" si="6"/>
        <v>0.6666666666666666</v>
      </c>
      <c r="R28" s="49">
        <f t="shared" si="1"/>
        <v>0.6</v>
      </c>
      <c r="S28" s="49">
        <f t="shared" si="2"/>
        <v>0.8181818181818182</v>
      </c>
      <c r="T28" s="49">
        <f t="shared" si="3"/>
        <v>0.25</v>
      </c>
      <c r="U28" s="49">
        <f t="shared" si="7"/>
        <v>0.25</v>
      </c>
      <c r="V28" s="166">
        <f t="shared" si="4"/>
        <v>0.75</v>
      </c>
      <c r="W28" s="51">
        <f t="shared" si="8"/>
        <v>0.5675675675675675</v>
      </c>
      <c r="X28" s="49">
        <v>0.7297297297297297</v>
      </c>
      <c r="Y28" s="90">
        <v>0.8918918918918919</v>
      </c>
      <c r="Z28" s="167">
        <v>0.69</v>
      </c>
      <c r="AA28" s="168">
        <v>0.62</v>
      </c>
      <c r="AB28" s="54">
        <v>0.7</v>
      </c>
    </row>
    <row r="29" spans="1:28" s="178" customFormat="1" ht="13.5" customHeight="1">
      <c r="A29" s="477"/>
      <c r="B29" s="18" t="s">
        <v>24</v>
      </c>
      <c r="C29" s="41">
        <v>1</v>
      </c>
      <c r="D29" s="42">
        <v>7</v>
      </c>
      <c r="E29" s="42">
        <v>7</v>
      </c>
      <c r="F29" s="42">
        <v>8</v>
      </c>
      <c r="G29" s="42">
        <v>4</v>
      </c>
      <c r="H29" s="42">
        <v>2</v>
      </c>
      <c r="I29" s="43">
        <v>3</v>
      </c>
      <c r="J29" s="44">
        <f t="shared" si="5"/>
        <v>32</v>
      </c>
      <c r="K29" s="42">
        <v>33</v>
      </c>
      <c r="L29" s="88">
        <v>35</v>
      </c>
      <c r="M29" s="41">
        <v>2131</v>
      </c>
      <c r="N29" s="42">
        <v>2068</v>
      </c>
      <c r="O29" s="47">
        <v>2225</v>
      </c>
      <c r="P29" s="48">
        <f t="shared" si="0"/>
        <v>0.3333333333333333</v>
      </c>
      <c r="Q29" s="49">
        <f t="shared" si="6"/>
        <v>1.1666666666666667</v>
      </c>
      <c r="R29" s="49">
        <f t="shared" si="1"/>
        <v>1.4</v>
      </c>
      <c r="S29" s="49">
        <f t="shared" si="2"/>
        <v>0.7272727272727273</v>
      </c>
      <c r="T29" s="49">
        <f t="shared" si="3"/>
        <v>1</v>
      </c>
      <c r="U29" s="49">
        <f t="shared" si="7"/>
        <v>0.5</v>
      </c>
      <c r="V29" s="166">
        <f t="shared" si="4"/>
        <v>0.75</v>
      </c>
      <c r="W29" s="51">
        <f t="shared" si="8"/>
        <v>0.8648648648648649</v>
      </c>
      <c r="X29" s="49">
        <v>0.8918918918918919</v>
      </c>
      <c r="Y29" s="90">
        <v>0.9459459459459459</v>
      </c>
      <c r="Z29" s="167">
        <v>0.68</v>
      </c>
      <c r="AA29" s="168">
        <v>0.68</v>
      </c>
      <c r="AB29" s="54">
        <v>0.73</v>
      </c>
    </row>
    <row r="30" spans="1:28" s="178" customFormat="1" ht="13.5" customHeight="1">
      <c r="A30" s="478"/>
      <c r="B30" s="174">
        <v>26</v>
      </c>
      <c r="C30" s="56">
        <v>2</v>
      </c>
      <c r="D30" s="57">
        <v>7</v>
      </c>
      <c r="E30" s="57">
        <v>4</v>
      </c>
      <c r="F30" s="57">
        <v>14</v>
      </c>
      <c r="G30" s="57">
        <v>3</v>
      </c>
      <c r="H30" s="57">
        <v>3</v>
      </c>
      <c r="I30" s="58">
        <v>2</v>
      </c>
      <c r="J30" s="59">
        <f t="shared" si="5"/>
        <v>35</v>
      </c>
      <c r="K30" s="57">
        <v>30</v>
      </c>
      <c r="L30" s="175">
        <v>42</v>
      </c>
      <c r="M30" s="56">
        <v>2202</v>
      </c>
      <c r="N30" s="57">
        <v>2051</v>
      </c>
      <c r="O30" s="62">
        <v>2256</v>
      </c>
      <c r="P30" s="63">
        <f t="shared" si="0"/>
        <v>0.6666666666666666</v>
      </c>
      <c r="Q30" s="64">
        <f t="shared" si="6"/>
        <v>1.1666666666666667</v>
      </c>
      <c r="R30" s="64">
        <f t="shared" si="1"/>
        <v>0.8</v>
      </c>
      <c r="S30" s="64">
        <f t="shared" si="2"/>
        <v>1.2727272727272727</v>
      </c>
      <c r="T30" s="64">
        <f t="shared" si="3"/>
        <v>0.75</v>
      </c>
      <c r="U30" s="64">
        <f t="shared" si="7"/>
        <v>0.75</v>
      </c>
      <c r="V30" s="169">
        <f t="shared" si="4"/>
        <v>0.5</v>
      </c>
      <c r="W30" s="66">
        <f t="shared" si="8"/>
        <v>0.9459459459459459</v>
      </c>
      <c r="X30" s="64">
        <v>0.8108108108108109</v>
      </c>
      <c r="Y30" s="177">
        <v>1.135135135135135</v>
      </c>
      <c r="Z30" s="179">
        <v>0.7</v>
      </c>
      <c r="AA30" s="180">
        <v>0.67</v>
      </c>
      <c r="AB30" s="69">
        <v>0.74</v>
      </c>
    </row>
    <row r="31" spans="1:28" s="178" customFormat="1" ht="13.5" customHeight="1">
      <c r="A31" s="489">
        <v>7</v>
      </c>
      <c r="B31" s="18" t="s">
        <v>26</v>
      </c>
      <c r="C31" s="41">
        <v>2</v>
      </c>
      <c r="D31" s="42">
        <v>7</v>
      </c>
      <c r="E31" s="42">
        <v>4</v>
      </c>
      <c r="F31" s="42">
        <v>7</v>
      </c>
      <c r="G31" s="42">
        <v>3</v>
      </c>
      <c r="H31" s="42">
        <v>5</v>
      </c>
      <c r="I31" s="43">
        <v>2</v>
      </c>
      <c r="J31" s="44">
        <f t="shared" si="5"/>
        <v>30</v>
      </c>
      <c r="K31" s="42">
        <v>28</v>
      </c>
      <c r="L31" s="88">
        <v>44</v>
      </c>
      <c r="M31" s="41">
        <v>2305</v>
      </c>
      <c r="N31" s="42">
        <v>2043</v>
      </c>
      <c r="O31" s="47">
        <v>2391</v>
      </c>
      <c r="P31" s="48">
        <f t="shared" si="0"/>
        <v>0.6666666666666666</v>
      </c>
      <c r="Q31" s="49">
        <f t="shared" si="6"/>
        <v>1.1666666666666667</v>
      </c>
      <c r="R31" s="49">
        <f t="shared" si="1"/>
        <v>0.8</v>
      </c>
      <c r="S31" s="49">
        <f t="shared" si="2"/>
        <v>0.6363636363636364</v>
      </c>
      <c r="T31" s="49">
        <f t="shared" si="3"/>
        <v>0.75</v>
      </c>
      <c r="U31" s="49">
        <f t="shared" si="7"/>
        <v>1.25</v>
      </c>
      <c r="V31" s="50">
        <f t="shared" si="4"/>
        <v>0.5</v>
      </c>
      <c r="W31" s="51">
        <f t="shared" si="8"/>
        <v>0.8108108108108109</v>
      </c>
      <c r="X31" s="49">
        <v>0.7567567567567568</v>
      </c>
      <c r="Y31" s="90">
        <v>1.1891891891891893</v>
      </c>
      <c r="Z31" s="167">
        <v>0.73</v>
      </c>
      <c r="AA31" s="168">
        <v>0.67</v>
      </c>
      <c r="AB31" s="54">
        <v>0.79</v>
      </c>
    </row>
    <row r="32" spans="1:28" s="178" customFormat="1" ht="13.5" customHeight="1">
      <c r="A32" s="477"/>
      <c r="B32" s="18" t="s">
        <v>27</v>
      </c>
      <c r="C32" s="41">
        <v>0</v>
      </c>
      <c r="D32" s="42">
        <v>5</v>
      </c>
      <c r="E32" s="42">
        <v>3</v>
      </c>
      <c r="F32" s="42">
        <v>8</v>
      </c>
      <c r="G32" s="42">
        <v>7</v>
      </c>
      <c r="H32" s="42">
        <v>1</v>
      </c>
      <c r="I32" s="43">
        <v>6</v>
      </c>
      <c r="J32" s="44">
        <f t="shared" si="5"/>
        <v>30</v>
      </c>
      <c r="K32" s="42">
        <v>36</v>
      </c>
      <c r="L32" s="88">
        <v>45</v>
      </c>
      <c r="M32" s="41">
        <v>2241</v>
      </c>
      <c r="N32" s="42">
        <v>1999</v>
      </c>
      <c r="O32" s="47">
        <v>2475</v>
      </c>
      <c r="P32" s="48">
        <f t="shared" si="0"/>
        <v>0</v>
      </c>
      <c r="Q32" s="49">
        <f t="shared" si="6"/>
        <v>0.8333333333333334</v>
      </c>
      <c r="R32" s="49">
        <f t="shared" si="1"/>
        <v>0.6</v>
      </c>
      <c r="S32" s="49">
        <f t="shared" si="2"/>
        <v>0.7272727272727273</v>
      </c>
      <c r="T32" s="49">
        <f t="shared" si="3"/>
        <v>1.75</v>
      </c>
      <c r="U32" s="49">
        <f t="shared" si="7"/>
        <v>0.25</v>
      </c>
      <c r="V32" s="50">
        <f t="shared" si="4"/>
        <v>1.5</v>
      </c>
      <c r="W32" s="51">
        <f t="shared" si="8"/>
        <v>0.8108108108108109</v>
      </c>
      <c r="X32" s="49">
        <v>0.972972972972973</v>
      </c>
      <c r="Y32" s="90">
        <v>1.2162162162162162</v>
      </c>
      <c r="Z32" s="167">
        <v>0.71</v>
      </c>
      <c r="AA32" s="168">
        <v>0.66</v>
      </c>
      <c r="AB32" s="54">
        <v>0.82</v>
      </c>
    </row>
    <row r="33" spans="1:28" s="178" customFormat="1" ht="13.5" customHeight="1">
      <c r="A33" s="477"/>
      <c r="B33" s="18" t="s">
        <v>28</v>
      </c>
      <c r="C33" s="41">
        <v>3</v>
      </c>
      <c r="D33" s="42">
        <v>4</v>
      </c>
      <c r="E33" s="42">
        <v>5</v>
      </c>
      <c r="F33" s="42">
        <v>12</v>
      </c>
      <c r="G33" s="42">
        <v>1</v>
      </c>
      <c r="H33" s="42">
        <v>4</v>
      </c>
      <c r="I33" s="43">
        <v>0</v>
      </c>
      <c r="J33" s="44">
        <f t="shared" si="5"/>
        <v>29</v>
      </c>
      <c r="K33" s="42">
        <v>39</v>
      </c>
      <c r="L33" s="88">
        <v>54</v>
      </c>
      <c r="M33" s="41">
        <v>1923</v>
      </c>
      <c r="N33" s="42">
        <v>1839</v>
      </c>
      <c r="O33" s="47">
        <v>2480</v>
      </c>
      <c r="P33" s="48">
        <f t="shared" si="0"/>
        <v>1</v>
      </c>
      <c r="Q33" s="49">
        <f t="shared" si="6"/>
        <v>0.6666666666666666</v>
      </c>
      <c r="R33" s="49">
        <f t="shared" si="1"/>
        <v>1</v>
      </c>
      <c r="S33" s="49">
        <f t="shared" si="2"/>
        <v>1.0909090909090908</v>
      </c>
      <c r="T33" s="49">
        <f t="shared" si="3"/>
        <v>0.25</v>
      </c>
      <c r="U33" s="49">
        <f t="shared" si="7"/>
        <v>1</v>
      </c>
      <c r="V33" s="50">
        <f t="shared" si="4"/>
        <v>0</v>
      </c>
      <c r="W33" s="51">
        <f t="shared" si="8"/>
        <v>0.7837837837837838</v>
      </c>
      <c r="X33" s="49">
        <v>1.054054054054054</v>
      </c>
      <c r="Y33" s="90">
        <v>1.4594594594594594</v>
      </c>
      <c r="Z33" s="167">
        <v>0.61</v>
      </c>
      <c r="AA33" s="168">
        <v>0.61</v>
      </c>
      <c r="AB33" s="54">
        <v>0.82</v>
      </c>
    </row>
    <row r="34" spans="1:28" s="178" customFormat="1" ht="13.5" customHeight="1">
      <c r="A34" s="478"/>
      <c r="B34" s="18" t="s">
        <v>29</v>
      </c>
      <c r="C34" s="41">
        <v>2</v>
      </c>
      <c r="D34" s="42">
        <v>8</v>
      </c>
      <c r="E34" s="42">
        <v>4</v>
      </c>
      <c r="F34" s="42">
        <v>13</v>
      </c>
      <c r="G34" s="42">
        <v>3</v>
      </c>
      <c r="H34" s="42">
        <v>1</v>
      </c>
      <c r="I34" s="43">
        <v>0</v>
      </c>
      <c r="J34" s="44">
        <f t="shared" si="5"/>
        <v>31</v>
      </c>
      <c r="K34" s="42">
        <v>45</v>
      </c>
      <c r="L34" s="88">
        <v>22</v>
      </c>
      <c r="M34" s="41">
        <v>2121</v>
      </c>
      <c r="N34" s="42">
        <v>1954</v>
      </c>
      <c r="O34" s="47">
        <v>2091</v>
      </c>
      <c r="P34" s="48">
        <f t="shared" si="0"/>
        <v>0.6666666666666666</v>
      </c>
      <c r="Q34" s="49">
        <f t="shared" si="6"/>
        <v>1.3333333333333333</v>
      </c>
      <c r="R34" s="49">
        <f t="shared" si="1"/>
        <v>0.8</v>
      </c>
      <c r="S34" s="49">
        <f t="shared" si="2"/>
        <v>1.1818181818181819</v>
      </c>
      <c r="T34" s="49">
        <f t="shared" si="3"/>
        <v>0.75</v>
      </c>
      <c r="U34" s="49">
        <f t="shared" si="7"/>
        <v>0.25</v>
      </c>
      <c r="V34" s="50">
        <f t="shared" si="4"/>
        <v>0</v>
      </c>
      <c r="W34" s="51">
        <f t="shared" si="8"/>
        <v>0.8378378378378378</v>
      </c>
      <c r="X34" s="49">
        <v>1.2162162162162162</v>
      </c>
      <c r="Y34" s="90">
        <v>0.5945945945945946</v>
      </c>
      <c r="Z34" s="167">
        <v>0.68</v>
      </c>
      <c r="AA34" s="168">
        <v>0.64</v>
      </c>
      <c r="AB34" s="54">
        <v>0.69</v>
      </c>
    </row>
    <row r="35" spans="1:28" s="178" customFormat="1" ht="13.5" customHeight="1">
      <c r="A35" s="480">
        <v>8</v>
      </c>
      <c r="B35" s="17" t="s">
        <v>30</v>
      </c>
      <c r="C35" s="128">
        <v>3</v>
      </c>
      <c r="D35" s="129">
        <v>3</v>
      </c>
      <c r="E35" s="129">
        <v>7</v>
      </c>
      <c r="F35" s="129">
        <v>8</v>
      </c>
      <c r="G35" s="129">
        <v>6</v>
      </c>
      <c r="H35" s="129">
        <v>4</v>
      </c>
      <c r="I35" s="130">
        <v>2</v>
      </c>
      <c r="J35" s="74">
        <f t="shared" si="5"/>
        <v>33</v>
      </c>
      <c r="K35" s="129">
        <v>41</v>
      </c>
      <c r="L35" s="92">
        <v>43</v>
      </c>
      <c r="M35" s="128">
        <v>2142</v>
      </c>
      <c r="N35" s="129">
        <v>2172</v>
      </c>
      <c r="O35" s="79">
        <v>2280</v>
      </c>
      <c r="P35" s="80">
        <f t="shared" si="0"/>
        <v>1</v>
      </c>
      <c r="Q35" s="81">
        <f t="shared" si="6"/>
        <v>0.5</v>
      </c>
      <c r="R35" s="81">
        <f t="shared" si="1"/>
        <v>1.4</v>
      </c>
      <c r="S35" s="81">
        <f t="shared" si="2"/>
        <v>0.7272727272727273</v>
      </c>
      <c r="T35" s="81">
        <f t="shared" si="3"/>
        <v>1.5</v>
      </c>
      <c r="U35" s="81">
        <f t="shared" si="7"/>
        <v>1</v>
      </c>
      <c r="V35" s="82">
        <f t="shared" si="4"/>
        <v>0.5</v>
      </c>
      <c r="W35" s="83">
        <f t="shared" si="8"/>
        <v>0.8918918918918919</v>
      </c>
      <c r="X35" s="81">
        <v>1.1081081081081081</v>
      </c>
      <c r="Y35" s="94">
        <v>1.162162162162162</v>
      </c>
      <c r="Z35" s="171">
        <v>0.68</v>
      </c>
      <c r="AA35" s="172">
        <v>0.72</v>
      </c>
      <c r="AB35" s="86">
        <v>0.75</v>
      </c>
    </row>
    <row r="36" spans="1:28" s="178" customFormat="1" ht="13.5" customHeight="1">
      <c r="A36" s="480"/>
      <c r="B36" s="18" t="s">
        <v>31</v>
      </c>
      <c r="C36" s="41">
        <v>3</v>
      </c>
      <c r="D36" s="42">
        <v>3</v>
      </c>
      <c r="E36" s="42">
        <v>4</v>
      </c>
      <c r="F36" s="42">
        <v>10</v>
      </c>
      <c r="G36" s="42">
        <v>6</v>
      </c>
      <c r="H36" s="42">
        <v>5</v>
      </c>
      <c r="I36" s="43">
        <v>2</v>
      </c>
      <c r="J36" s="44">
        <f t="shared" si="5"/>
        <v>33</v>
      </c>
      <c r="K36" s="42">
        <v>35</v>
      </c>
      <c r="L36" s="88">
        <v>40</v>
      </c>
      <c r="M36" s="41">
        <v>1910</v>
      </c>
      <c r="N36" s="42">
        <v>1658</v>
      </c>
      <c r="O36" s="47">
        <v>2249</v>
      </c>
      <c r="P36" s="48">
        <f t="shared" si="0"/>
        <v>1</v>
      </c>
      <c r="Q36" s="49">
        <f t="shared" si="6"/>
        <v>0.5</v>
      </c>
      <c r="R36" s="49">
        <f t="shared" si="1"/>
        <v>0.8</v>
      </c>
      <c r="S36" s="49">
        <f t="shared" si="2"/>
        <v>0.9090909090909091</v>
      </c>
      <c r="T36" s="49">
        <f t="shared" si="3"/>
        <v>1.5</v>
      </c>
      <c r="U36" s="49">
        <f t="shared" si="7"/>
        <v>1.25</v>
      </c>
      <c r="V36" s="166">
        <f t="shared" si="4"/>
        <v>0.5</v>
      </c>
      <c r="W36" s="51">
        <f t="shared" si="8"/>
        <v>0.8918918918918919</v>
      </c>
      <c r="X36" s="49">
        <v>0.9459459459459459</v>
      </c>
      <c r="Y36" s="90">
        <v>1.0810810810810811</v>
      </c>
      <c r="Z36" s="167">
        <v>0.62</v>
      </c>
      <c r="AA36" s="168">
        <v>0.56</v>
      </c>
      <c r="AB36" s="54">
        <v>0.75</v>
      </c>
    </row>
    <row r="37" spans="1:28" s="178" customFormat="1" ht="13.5" customHeight="1">
      <c r="A37" s="480"/>
      <c r="B37" s="18" t="s">
        <v>32</v>
      </c>
      <c r="C37" s="41">
        <v>1</v>
      </c>
      <c r="D37" s="42">
        <v>5</v>
      </c>
      <c r="E37" s="42">
        <v>7</v>
      </c>
      <c r="F37" s="42">
        <v>11</v>
      </c>
      <c r="G37" s="42">
        <v>0</v>
      </c>
      <c r="H37" s="42">
        <v>4</v>
      </c>
      <c r="I37" s="43">
        <v>1</v>
      </c>
      <c r="J37" s="44">
        <f t="shared" si="5"/>
        <v>29</v>
      </c>
      <c r="K37" s="42">
        <v>42</v>
      </c>
      <c r="L37" s="88">
        <v>38</v>
      </c>
      <c r="M37" s="41">
        <v>1752</v>
      </c>
      <c r="N37" s="42">
        <v>1990</v>
      </c>
      <c r="O37" s="47">
        <v>1640</v>
      </c>
      <c r="P37" s="48">
        <f aca="true" t="shared" si="9" ref="P37:P55">C37/3</f>
        <v>0.3333333333333333</v>
      </c>
      <c r="Q37" s="49">
        <f t="shared" si="6"/>
        <v>0.8333333333333334</v>
      </c>
      <c r="R37" s="49">
        <f aca="true" t="shared" si="10" ref="R37:R56">E37/5</f>
        <v>1.4</v>
      </c>
      <c r="S37" s="49">
        <f aca="true" t="shared" si="11" ref="S37:S56">F37/11</f>
        <v>1</v>
      </c>
      <c r="T37" s="49">
        <f aca="true" t="shared" si="12" ref="T37:T56">G37/4</f>
        <v>0</v>
      </c>
      <c r="U37" s="49">
        <f t="shared" si="7"/>
        <v>1</v>
      </c>
      <c r="V37" s="166">
        <f aca="true" t="shared" si="13" ref="V37:V56">I37/4</f>
        <v>0.25</v>
      </c>
      <c r="W37" s="51">
        <f t="shared" si="8"/>
        <v>0.7837837837837838</v>
      </c>
      <c r="X37" s="49">
        <v>1.135135135135135</v>
      </c>
      <c r="Y37" s="90">
        <v>1.027027027027027</v>
      </c>
      <c r="Z37" s="167">
        <v>0.57</v>
      </c>
      <c r="AA37" s="168">
        <v>0.67</v>
      </c>
      <c r="AB37" s="54">
        <v>0.56</v>
      </c>
    </row>
    <row r="38" spans="1:28" s="178" customFormat="1" ht="13.5" customHeight="1">
      <c r="A38" s="480"/>
      <c r="B38" s="18" t="s">
        <v>33</v>
      </c>
      <c r="C38" s="41">
        <v>3</v>
      </c>
      <c r="D38" s="42">
        <v>5</v>
      </c>
      <c r="E38" s="42">
        <v>9</v>
      </c>
      <c r="F38" s="42">
        <v>10</v>
      </c>
      <c r="G38" s="42">
        <v>5</v>
      </c>
      <c r="H38" s="42">
        <v>3</v>
      </c>
      <c r="I38" s="43">
        <v>3</v>
      </c>
      <c r="J38" s="44">
        <f t="shared" si="5"/>
        <v>38</v>
      </c>
      <c r="K38" s="42">
        <v>41</v>
      </c>
      <c r="L38" s="88">
        <v>47</v>
      </c>
      <c r="M38" s="41">
        <v>2295</v>
      </c>
      <c r="N38" s="42">
        <v>2219</v>
      </c>
      <c r="O38" s="47">
        <v>2107</v>
      </c>
      <c r="P38" s="48">
        <f t="shared" si="9"/>
        <v>1</v>
      </c>
      <c r="Q38" s="49">
        <f t="shared" si="6"/>
        <v>0.8333333333333334</v>
      </c>
      <c r="R38" s="49">
        <f t="shared" si="10"/>
        <v>1.8</v>
      </c>
      <c r="S38" s="49">
        <f t="shared" si="11"/>
        <v>0.9090909090909091</v>
      </c>
      <c r="T38" s="49">
        <f t="shared" si="12"/>
        <v>1.25</v>
      </c>
      <c r="U38" s="49">
        <f t="shared" si="7"/>
        <v>0.75</v>
      </c>
      <c r="V38" s="166">
        <f t="shared" si="13"/>
        <v>0.75</v>
      </c>
      <c r="W38" s="51">
        <f t="shared" si="8"/>
        <v>1.027027027027027</v>
      </c>
      <c r="X38" s="49">
        <v>1.1081081081081081</v>
      </c>
      <c r="Y38" s="90">
        <v>1.2702702702702702</v>
      </c>
      <c r="Z38" s="167">
        <v>0.74</v>
      </c>
      <c r="AA38" s="168">
        <v>0.74</v>
      </c>
      <c r="AB38" s="54">
        <v>0.71</v>
      </c>
    </row>
    <row r="39" spans="1:28" s="178" customFormat="1" ht="13.5" customHeight="1">
      <c r="A39" s="480">
        <v>9</v>
      </c>
      <c r="B39" s="17" t="s">
        <v>34</v>
      </c>
      <c r="C39" s="128">
        <v>4</v>
      </c>
      <c r="D39" s="129">
        <v>7</v>
      </c>
      <c r="E39" s="129">
        <v>5</v>
      </c>
      <c r="F39" s="129">
        <v>16</v>
      </c>
      <c r="G39" s="129">
        <v>5</v>
      </c>
      <c r="H39" s="129">
        <v>2</v>
      </c>
      <c r="I39" s="130">
        <v>2</v>
      </c>
      <c r="J39" s="74">
        <f t="shared" si="5"/>
        <v>41</v>
      </c>
      <c r="K39" s="129">
        <v>42</v>
      </c>
      <c r="L39" s="92">
        <v>41</v>
      </c>
      <c r="M39" s="128">
        <v>2259</v>
      </c>
      <c r="N39" s="129">
        <v>2272</v>
      </c>
      <c r="O39" s="79">
        <v>2123</v>
      </c>
      <c r="P39" s="80">
        <f t="shared" si="9"/>
        <v>1.3333333333333333</v>
      </c>
      <c r="Q39" s="81">
        <f t="shared" si="6"/>
        <v>1.1666666666666667</v>
      </c>
      <c r="R39" s="81">
        <f t="shared" si="10"/>
        <v>1</v>
      </c>
      <c r="S39" s="81">
        <f t="shared" si="11"/>
        <v>1.4545454545454546</v>
      </c>
      <c r="T39" s="81">
        <f t="shared" si="12"/>
        <v>1.25</v>
      </c>
      <c r="U39" s="81">
        <f t="shared" si="7"/>
        <v>0.5</v>
      </c>
      <c r="V39" s="282">
        <f t="shared" si="13"/>
        <v>0.5</v>
      </c>
      <c r="W39" s="83">
        <f t="shared" si="8"/>
        <v>1.1081081081081081</v>
      </c>
      <c r="X39" s="81">
        <v>1.135135135135135</v>
      </c>
      <c r="Y39" s="94">
        <v>1.1081081081081081</v>
      </c>
      <c r="Z39" s="171">
        <v>0.72</v>
      </c>
      <c r="AA39" s="172">
        <v>0.75</v>
      </c>
      <c r="AB39" s="86">
        <v>0.7</v>
      </c>
    </row>
    <row r="40" spans="1:28" s="178" customFormat="1" ht="13.5" customHeight="1">
      <c r="A40" s="480"/>
      <c r="B40" s="18" t="s">
        <v>35</v>
      </c>
      <c r="C40" s="41">
        <v>2</v>
      </c>
      <c r="D40" s="42">
        <v>0</v>
      </c>
      <c r="E40" s="42">
        <v>4</v>
      </c>
      <c r="F40" s="42">
        <v>16</v>
      </c>
      <c r="G40" s="42">
        <v>6</v>
      </c>
      <c r="H40" s="42">
        <v>0</v>
      </c>
      <c r="I40" s="43">
        <v>4</v>
      </c>
      <c r="J40" s="44">
        <f t="shared" si="5"/>
        <v>32</v>
      </c>
      <c r="K40" s="42">
        <v>31</v>
      </c>
      <c r="L40" s="88">
        <v>36</v>
      </c>
      <c r="M40" s="41">
        <v>2190</v>
      </c>
      <c r="N40" s="42">
        <v>2166</v>
      </c>
      <c r="O40" s="47">
        <v>2099</v>
      </c>
      <c r="P40" s="48">
        <f t="shared" si="9"/>
        <v>0.6666666666666666</v>
      </c>
      <c r="Q40" s="49">
        <f t="shared" si="6"/>
        <v>0</v>
      </c>
      <c r="R40" s="49">
        <f t="shared" si="10"/>
        <v>0.8</v>
      </c>
      <c r="S40" s="49">
        <f t="shared" si="11"/>
        <v>1.4545454545454546</v>
      </c>
      <c r="T40" s="49">
        <f t="shared" si="12"/>
        <v>1.5</v>
      </c>
      <c r="U40" s="49">
        <f t="shared" si="7"/>
        <v>0</v>
      </c>
      <c r="V40" s="50">
        <f t="shared" si="13"/>
        <v>1</v>
      </c>
      <c r="W40" s="51">
        <f t="shared" si="8"/>
        <v>0.8648648648648649</v>
      </c>
      <c r="X40" s="49">
        <v>0.8378378378378378</v>
      </c>
      <c r="Y40" s="90">
        <v>0.972972972972973</v>
      </c>
      <c r="Z40" s="167">
        <v>0.7</v>
      </c>
      <c r="AA40" s="168">
        <v>0.72</v>
      </c>
      <c r="AB40" s="54">
        <v>0.69</v>
      </c>
    </row>
    <row r="41" spans="1:28" s="178" customFormat="1" ht="13.5" customHeight="1">
      <c r="A41" s="480"/>
      <c r="B41" s="18" t="s">
        <v>36</v>
      </c>
      <c r="C41" s="41">
        <v>4</v>
      </c>
      <c r="D41" s="42">
        <v>10</v>
      </c>
      <c r="E41" s="42">
        <v>7</v>
      </c>
      <c r="F41" s="42">
        <v>7</v>
      </c>
      <c r="G41" s="42">
        <v>3</v>
      </c>
      <c r="H41" s="42">
        <v>3</v>
      </c>
      <c r="I41" s="43">
        <v>2</v>
      </c>
      <c r="J41" s="44">
        <f t="shared" si="5"/>
        <v>36</v>
      </c>
      <c r="K41" s="42">
        <v>28</v>
      </c>
      <c r="L41" s="88">
        <v>27</v>
      </c>
      <c r="M41" s="41">
        <v>1997</v>
      </c>
      <c r="N41" s="42">
        <v>2042</v>
      </c>
      <c r="O41" s="47">
        <v>1958</v>
      </c>
      <c r="P41" s="48">
        <f t="shared" si="9"/>
        <v>1.3333333333333333</v>
      </c>
      <c r="Q41" s="49">
        <f t="shared" si="6"/>
        <v>1.6666666666666667</v>
      </c>
      <c r="R41" s="49">
        <f t="shared" si="10"/>
        <v>1.4</v>
      </c>
      <c r="S41" s="49">
        <f t="shared" si="11"/>
        <v>0.6363636363636364</v>
      </c>
      <c r="T41" s="49">
        <f t="shared" si="12"/>
        <v>0.75</v>
      </c>
      <c r="U41" s="49">
        <f t="shared" si="7"/>
        <v>0.75</v>
      </c>
      <c r="V41" s="50">
        <f t="shared" si="13"/>
        <v>0.5</v>
      </c>
      <c r="W41" s="51">
        <f t="shared" si="8"/>
        <v>0.972972972972973</v>
      </c>
      <c r="X41" s="49">
        <v>0.7567567567567568</v>
      </c>
      <c r="Y41" s="90">
        <v>0.7297297297297297</v>
      </c>
      <c r="Z41" s="167">
        <v>0.64</v>
      </c>
      <c r="AA41" s="168">
        <v>0.68</v>
      </c>
      <c r="AB41" s="54">
        <v>0.64</v>
      </c>
    </row>
    <row r="42" spans="1:28" s="178" customFormat="1" ht="13.5" customHeight="1">
      <c r="A42" s="480"/>
      <c r="B42" s="18" t="s">
        <v>37</v>
      </c>
      <c r="C42" s="41">
        <v>1</v>
      </c>
      <c r="D42" s="42">
        <v>4</v>
      </c>
      <c r="E42" s="42">
        <v>2</v>
      </c>
      <c r="F42" s="42">
        <v>4</v>
      </c>
      <c r="G42" s="42">
        <v>3</v>
      </c>
      <c r="H42" s="42">
        <v>0</v>
      </c>
      <c r="I42" s="43">
        <v>2</v>
      </c>
      <c r="J42" s="44">
        <f t="shared" si="5"/>
        <v>16</v>
      </c>
      <c r="K42" s="42">
        <v>39</v>
      </c>
      <c r="L42" s="88">
        <v>34</v>
      </c>
      <c r="M42" s="41">
        <v>1561</v>
      </c>
      <c r="N42" s="42">
        <v>1732</v>
      </c>
      <c r="O42" s="47">
        <v>1761</v>
      </c>
      <c r="P42" s="48">
        <f t="shared" si="9"/>
        <v>0.3333333333333333</v>
      </c>
      <c r="Q42" s="49">
        <f t="shared" si="6"/>
        <v>0.6666666666666666</v>
      </c>
      <c r="R42" s="49">
        <f t="shared" si="10"/>
        <v>0.4</v>
      </c>
      <c r="S42" s="49">
        <f t="shared" si="11"/>
        <v>0.36363636363636365</v>
      </c>
      <c r="T42" s="49">
        <f t="shared" si="12"/>
        <v>0.75</v>
      </c>
      <c r="U42" s="49">
        <f t="shared" si="7"/>
        <v>0</v>
      </c>
      <c r="V42" s="50">
        <f t="shared" si="13"/>
        <v>0.5</v>
      </c>
      <c r="W42" s="51">
        <f t="shared" si="8"/>
        <v>0.43243243243243246</v>
      </c>
      <c r="X42" s="49">
        <v>1.054054054054054</v>
      </c>
      <c r="Y42" s="90">
        <v>0.918918918918919</v>
      </c>
      <c r="Z42" s="167">
        <v>0.5</v>
      </c>
      <c r="AA42" s="168">
        <v>0.57</v>
      </c>
      <c r="AB42" s="54">
        <v>0.59</v>
      </c>
    </row>
    <row r="43" spans="1:28" s="178" customFormat="1" ht="13.5" customHeight="1">
      <c r="A43" s="480"/>
      <c r="B43" s="174" t="s">
        <v>38</v>
      </c>
      <c r="C43" s="56">
        <v>3</v>
      </c>
      <c r="D43" s="57">
        <v>4</v>
      </c>
      <c r="E43" s="57">
        <v>2</v>
      </c>
      <c r="F43" s="57">
        <v>10</v>
      </c>
      <c r="G43" s="57">
        <v>4</v>
      </c>
      <c r="H43" s="57">
        <v>2</v>
      </c>
      <c r="I43" s="58">
        <v>1</v>
      </c>
      <c r="J43" s="59">
        <f t="shared" si="5"/>
        <v>26</v>
      </c>
      <c r="K43" s="57">
        <v>36</v>
      </c>
      <c r="L43" s="175">
        <v>31</v>
      </c>
      <c r="M43" s="56">
        <v>1724</v>
      </c>
      <c r="N43" s="57">
        <v>1915</v>
      </c>
      <c r="O43" s="62">
        <v>1205</v>
      </c>
      <c r="P43" s="63">
        <f t="shared" si="9"/>
        <v>1</v>
      </c>
      <c r="Q43" s="64">
        <f t="shared" si="6"/>
        <v>0.6666666666666666</v>
      </c>
      <c r="R43" s="64">
        <f t="shared" si="10"/>
        <v>0.4</v>
      </c>
      <c r="S43" s="64">
        <f t="shared" si="11"/>
        <v>0.9090909090909091</v>
      </c>
      <c r="T43" s="64">
        <f t="shared" si="12"/>
        <v>1</v>
      </c>
      <c r="U43" s="64">
        <f t="shared" si="7"/>
        <v>0.5</v>
      </c>
      <c r="V43" s="65">
        <f t="shared" si="13"/>
        <v>0.25</v>
      </c>
      <c r="W43" s="66">
        <f t="shared" si="8"/>
        <v>0.7027027027027027</v>
      </c>
      <c r="X43" s="64">
        <v>0.972972972972973</v>
      </c>
      <c r="Y43" s="177">
        <v>0.8378378378378378</v>
      </c>
      <c r="Z43" s="179">
        <v>0.55</v>
      </c>
      <c r="AA43" s="180">
        <v>0.63</v>
      </c>
      <c r="AB43" s="69">
        <v>0.4</v>
      </c>
    </row>
    <row r="44" spans="1:28" s="178" customFormat="1" ht="13.5" customHeight="1">
      <c r="A44" s="480">
        <v>10</v>
      </c>
      <c r="B44" s="17" t="s">
        <v>39</v>
      </c>
      <c r="C44" s="128">
        <v>3</v>
      </c>
      <c r="D44" s="129">
        <v>8</v>
      </c>
      <c r="E44" s="129">
        <v>9</v>
      </c>
      <c r="F44" s="129">
        <v>11</v>
      </c>
      <c r="G44" s="129">
        <v>2</v>
      </c>
      <c r="H44" s="129">
        <v>1</v>
      </c>
      <c r="I44" s="130">
        <v>1</v>
      </c>
      <c r="J44" s="74">
        <f t="shared" si="5"/>
        <v>35</v>
      </c>
      <c r="K44" s="129">
        <v>36</v>
      </c>
      <c r="L44" s="92">
        <v>40</v>
      </c>
      <c r="M44" s="128">
        <v>1766</v>
      </c>
      <c r="N44" s="129">
        <v>1866</v>
      </c>
      <c r="O44" s="79">
        <v>1839</v>
      </c>
      <c r="P44" s="80">
        <f t="shared" si="9"/>
        <v>1</v>
      </c>
      <c r="Q44" s="81">
        <f t="shared" si="6"/>
        <v>1.3333333333333333</v>
      </c>
      <c r="R44" s="81">
        <f t="shared" si="10"/>
        <v>1.8</v>
      </c>
      <c r="S44" s="81">
        <f t="shared" si="11"/>
        <v>1</v>
      </c>
      <c r="T44" s="81">
        <f t="shared" si="12"/>
        <v>0.5</v>
      </c>
      <c r="U44" s="81">
        <f t="shared" si="7"/>
        <v>0.25</v>
      </c>
      <c r="V44" s="82">
        <f t="shared" si="13"/>
        <v>0.25</v>
      </c>
      <c r="W44" s="83">
        <f t="shared" si="8"/>
        <v>0.9459459459459459</v>
      </c>
      <c r="X44" s="81">
        <v>0.972972972972973</v>
      </c>
      <c r="Y44" s="94">
        <v>1.0810810810810811</v>
      </c>
      <c r="Z44" s="171">
        <v>0.57</v>
      </c>
      <c r="AA44" s="172">
        <v>0.62</v>
      </c>
      <c r="AB44" s="86">
        <v>0.6</v>
      </c>
    </row>
    <row r="45" spans="1:28" s="178" customFormat="1" ht="13.5" customHeight="1">
      <c r="A45" s="480"/>
      <c r="B45" s="18" t="s">
        <v>40</v>
      </c>
      <c r="C45" s="41">
        <v>0</v>
      </c>
      <c r="D45" s="42">
        <v>1</v>
      </c>
      <c r="E45" s="42">
        <v>3</v>
      </c>
      <c r="F45" s="42">
        <v>11</v>
      </c>
      <c r="G45" s="42">
        <v>2</v>
      </c>
      <c r="H45" s="42">
        <v>2</v>
      </c>
      <c r="I45" s="43">
        <v>1</v>
      </c>
      <c r="J45" s="44">
        <f t="shared" si="5"/>
        <v>20</v>
      </c>
      <c r="K45" s="42">
        <v>29</v>
      </c>
      <c r="L45" s="88">
        <v>33</v>
      </c>
      <c r="M45" s="41">
        <v>1620</v>
      </c>
      <c r="N45" s="42">
        <v>1717</v>
      </c>
      <c r="O45" s="47">
        <v>1697</v>
      </c>
      <c r="P45" s="48">
        <f t="shared" si="9"/>
        <v>0</v>
      </c>
      <c r="Q45" s="49">
        <f t="shared" si="6"/>
        <v>0.16666666666666666</v>
      </c>
      <c r="R45" s="49">
        <f t="shared" si="10"/>
        <v>0.6</v>
      </c>
      <c r="S45" s="49">
        <f t="shared" si="11"/>
        <v>1</v>
      </c>
      <c r="T45" s="49">
        <f t="shared" si="12"/>
        <v>0.5</v>
      </c>
      <c r="U45" s="49">
        <f t="shared" si="7"/>
        <v>0.5</v>
      </c>
      <c r="V45" s="166">
        <f t="shared" si="13"/>
        <v>0.25</v>
      </c>
      <c r="W45" s="51">
        <f t="shared" si="8"/>
        <v>0.5405405405405406</v>
      </c>
      <c r="X45" s="49">
        <v>0.7837837837837838</v>
      </c>
      <c r="Y45" s="90">
        <v>0.8918918918918919</v>
      </c>
      <c r="Z45" s="167">
        <v>0.52</v>
      </c>
      <c r="AA45" s="168">
        <v>0.57</v>
      </c>
      <c r="AB45" s="54">
        <v>0.56</v>
      </c>
    </row>
    <row r="46" spans="1:28" s="178" customFormat="1" ht="13.5" customHeight="1">
      <c r="A46" s="480"/>
      <c r="B46" s="18" t="s">
        <v>41</v>
      </c>
      <c r="C46" s="41">
        <v>2</v>
      </c>
      <c r="D46" s="42">
        <v>1</v>
      </c>
      <c r="E46" s="42">
        <v>5</v>
      </c>
      <c r="F46" s="42">
        <v>13</v>
      </c>
      <c r="G46" s="42">
        <v>1</v>
      </c>
      <c r="H46" s="42">
        <v>0</v>
      </c>
      <c r="I46" s="43">
        <v>2</v>
      </c>
      <c r="J46" s="44">
        <f t="shared" si="5"/>
        <v>24</v>
      </c>
      <c r="K46" s="42">
        <v>21</v>
      </c>
      <c r="L46" s="88">
        <v>32</v>
      </c>
      <c r="M46" s="41">
        <v>1779</v>
      </c>
      <c r="N46" s="42">
        <v>1830</v>
      </c>
      <c r="O46" s="47">
        <v>1542</v>
      </c>
      <c r="P46" s="48">
        <f t="shared" si="9"/>
        <v>0.6666666666666666</v>
      </c>
      <c r="Q46" s="49">
        <f t="shared" si="6"/>
        <v>0.16666666666666666</v>
      </c>
      <c r="R46" s="49">
        <f t="shared" si="10"/>
        <v>1</v>
      </c>
      <c r="S46" s="49">
        <f t="shared" si="11"/>
        <v>1.1818181818181819</v>
      </c>
      <c r="T46" s="49">
        <f t="shared" si="12"/>
        <v>0.25</v>
      </c>
      <c r="U46" s="49">
        <f t="shared" si="7"/>
        <v>0</v>
      </c>
      <c r="V46" s="166">
        <f t="shared" si="13"/>
        <v>0.5</v>
      </c>
      <c r="W46" s="51">
        <f t="shared" si="8"/>
        <v>0.6486486486486487</v>
      </c>
      <c r="X46" s="49">
        <v>0.5675675675675675</v>
      </c>
      <c r="Y46" s="90">
        <v>0.8648648648648649</v>
      </c>
      <c r="Z46" s="167">
        <v>0.57</v>
      </c>
      <c r="AA46" s="168">
        <v>0.6</v>
      </c>
      <c r="AB46" s="54">
        <v>0.51</v>
      </c>
    </row>
    <row r="47" spans="1:28" s="178" customFormat="1" ht="13.5" customHeight="1">
      <c r="A47" s="480"/>
      <c r="B47" s="18" t="s">
        <v>42</v>
      </c>
      <c r="C47" s="41">
        <v>2</v>
      </c>
      <c r="D47" s="42">
        <v>3</v>
      </c>
      <c r="E47" s="42">
        <v>3</v>
      </c>
      <c r="F47" s="42">
        <v>13</v>
      </c>
      <c r="G47" s="42">
        <v>2</v>
      </c>
      <c r="H47" s="42">
        <v>3</v>
      </c>
      <c r="I47" s="43">
        <v>2</v>
      </c>
      <c r="J47" s="44">
        <f t="shared" si="5"/>
        <v>28</v>
      </c>
      <c r="K47" s="42">
        <v>21</v>
      </c>
      <c r="L47" s="88">
        <v>30</v>
      </c>
      <c r="M47" s="41">
        <v>1741</v>
      </c>
      <c r="N47" s="42">
        <v>1630</v>
      </c>
      <c r="O47" s="47">
        <v>1578</v>
      </c>
      <c r="P47" s="48">
        <f t="shared" si="9"/>
        <v>0.6666666666666666</v>
      </c>
      <c r="Q47" s="49">
        <f t="shared" si="6"/>
        <v>0.5</v>
      </c>
      <c r="R47" s="49">
        <f t="shared" si="10"/>
        <v>0.6</v>
      </c>
      <c r="S47" s="49">
        <f t="shared" si="11"/>
        <v>1.1818181818181819</v>
      </c>
      <c r="T47" s="49">
        <f t="shared" si="12"/>
        <v>0.5</v>
      </c>
      <c r="U47" s="49">
        <f t="shared" si="7"/>
        <v>0.75</v>
      </c>
      <c r="V47" s="166">
        <f t="shared" si="13"/>
        <v>0.5</v>
      </c>
      <c r="W47" s="51">
        <f t="shared" si="8"/>
        <v>0.7567567567567568</v>
      </c>
      <c r="X47" s="49">
        <v>0.5675675675675675</v>
      </c>
      <c r="Y47" s="90">
        <v>0.8108108108108109</v>
      </c>
      <c r="Z47" s="167">
        <v>0.55</v>
      </c>
      <c r="AA47" s="168">
        <v>0.54</v>
      </c>
      <c r="AB47" s="54">
        <v>0.52</v>
      </c>
    </row>
    <row r="48" spans="1:28" s="178" customFormat="1" ht="13.5" customHeight="1">
      <c r="A48" s="480">
        <v>11</v>
      </c>
      <c r="B48" s="17" t="s">
        <v>43</v>
      </c>
      <c r="C48" s="128">
        <v>2</v>
      </c>
      <c r="D48" s="129">
        <v>4</v>
      </c>
      <c r="E48" s="129">
        <v>1</v>
      </c>
      <c r="F48" s="129">
        <v>11</v>
      </c>
      <c r="G48" s="129">
        <v>4</v>
      </c>
      <c r="H48" s="129">
        <v>3</v>
      </c>
      <c r="I48" s="130">
        <v>0</v>
      </c>
      <c r="J48" s="74">
        <f t="shared" si="5"/>
        <v>25</v>
      </c>
      <c r="K48" s="129">
        <v>45</v>
      </c>
      <c r="L48" s="92">
        <v>23</v>
      </c>
      <c r="M48" s="128">
        <v>1786</v>
      </c>
      <c r="N48" s="129">
        <v>1572</v>
      </c>
      <c r="O48" s="79">
        <v>1492</v>
      </c>
      <c r="P48" s="80">
        <f t="shared" si="9"/>
        <v>0.6666666666666666</v>
      </c>
      <c r="Q48" s="81">
        <f t="shared" si="6"/>
        <v>0.6666666666666666</v>
      </c>
      <c r="R48" s="81">
        <f t="shared" si="10"/>
        <v>0.2</v>
      </c>
      <c r="S48" s="81">
        <f t="shared" si="11"/>
        <v>1</v>
      </c>
      <c r="T48" s="81">
        <f t="shared" si="12"/>
        <v>1</v>
      </c>
      <c r="U48" s="81">
        <f t="shared" si="7"/>
        <v>0.75</v>
      </c>
      <c r="V48" s="282">
        <f t="shared" si="13"/>
        <v>0</v>
      </c>
      <c r="W48" s="83">
        <f t="shared" si="8"/>
        <v>0.6756756756756757</v>
      </c>
      <c r="X48" s="81">
        <v>1.2162162162162162</v>
      </c>
      <c r="Y48" s="94">
        <v>0.6216216216216216</v>
      </c>
      <c r="Z48" s="171">
        <v>0.57</v>
      </c>
      <c r="AA48" s="172">
        <v>0.52</v>
      </c>
      <c r="AB48" s="86">
        <v>0.49</v>
      </c>
    </row>
    <row r="49" spans="1:28" s="178" customFormat="1" ht="13.5" customHeight="1">
      <c r="A49" s="480"/>
      <c r="B49" s="18" t="s">
        <v>44</v>
      </c>
      <c r="C49" s="41">
        <v>2</v>
      </c>
      <c r="D49" s="42">
        <v>4</v>
      </c>
      <c r="E49" s="42">
        <v>5</v>
      </c>
      <c r="F49" s="42">
        <v>13</v>
      </c>
      <c r="G49" s="42">
        <v>6</v>
      </c>
      <c r="H49" s="42">
        <v>1</v>
      </c>
      <c r="I49" s="43">
        <v>4</v>
      </c>
      <c r="J49" s="44">
        <f t="shared" si="5"/>
        <v>35</v>
      </c>
      <c r="K49" s="42">
        <v>20</v>
      </c>
      <c r="L49" s="43">
        <v>33</v>
      </c>
      <c r="M49" s="41">
        <v>1815</v>
      </c>
      <c r="N49" s="42">
        <v>1654</v>
      </c>
      <c r="O49" s="47">
        <v>1502</v>
      </c>
      <c r="P49" s="48">
        <f t="shared" si="9"/>
        <v>0.6666666666666666</v>
      </c>
      <c r="Q49" s="49">
        <f t="shared" si="6"/>
        <v>0.6666666666666666</v>
      </c>
      <c r="R49" s="49">
        <f t="shared" si="10"/>
        <v>1</v>
      </c>
      <c r="S49" s="49">
        <f t="shared" si="11"/>
        <v>1.1818181818181819</v>
      </c>
      <c r="T49" s="49">
        <f t="shared" si="12"/>
        <v>1.5</v>
      </c>
      <c r="U49" s="49">
        <f t="shared" si="7"/>
        <v>0.25</v>
      </c>
      <c r="V49" s="50">
        <f t="shared" si="13"/>
        <v>1</v>
      </c>
      <c r="W49" s="51">
        <f t="shared" si="8"/>
        <v>0.9459459459459459</v>
      </c>
      <c r="X49" s="49">
        <v>0.5405405405405406</v>
      </c>
      <c r="Y49" s="90">
        <v>0.8918918918918919</v>
      </c>
      <c r="Z49" s="167">
        <v>0.58</v>
      </c>
      <c r="AA49" s="168">
        <v>0.54</v>
      </c>
      <c r="AB49" s="54">
        <v>0.49</v>
      </c>
    </row>
    <row r="50" spans="1:28" s="178" customFormat="1" ht="13.5" customHeight="1">
      <c r="A50" s="480"/>
      <c r="B50" s="18" t="s">
        <v>45</v>
      </c>
      <c r="C50" s="41">
        <v>0</v>
      </c>
      <c r="D50" s="42">
        <v>1</v>
      </c>
      <c r="E50" s="42">
        <v>4</v>
      </c>
      <c r="F50" s="42">
        <v>6</v>
      </c>
      <c r="G50" s="42">
        <v>5</v>
      </c>
      <c r="H50" s="42">
        <v>5</v>
      </c>
      <c r="I50" s="43">
        <v>1</v>
      </c>
      <c r="J50" s="44">
        <f t="shared" si="5"/>
        <v>22</v>
      </c>
      <c r="K50" s="42">
        <v>20</v>
      </c>
      <c r="L50" s="43">
        <v>29</v>
      </c>
      <c r="M50" s="41">
        <v>1798</v>
      </c>
      <c r="N50" s="42">
        <v>1668</v>
      </c>
      <c r="O50" s="181">
        <v>1551</v>
      </c>
      <c r="P50" s="48">
        <f t="shared" si="9"/>
        <v>0</v>
      </c>
      <c r="Q50" s="49">
        <f t="shared" si="6"/>
        <v>0.16666666666666666</v>
      </c>
      <c r="R50" s="49">
        <f t="shared" si="10"/>
        <v>0.8</v>
      </c>
      <c r="S50" s="49">
        <f t="shared" si="11"/>
        <v>0.5454545454545454</v>
      </c>
      <c r="T50" s="49">
        <f t="shared" si="12"/>
        <v>1.25</v>
      </c>
      <c r="U50" s="49">
        <f t="shared" si="7"/>
        <v>1.25</v>
      </c>
      <c r="V50" s="50">
        <f t="shared" si="13"/>
        <v>0.25</v>
      </c>
      <c r="W50" s="51">
        <f t="shared" si="8"/>
        <v>0.5945945945945946</v>
      </c>
      <c r="X50" s="49">
        <v>0.5405405405405406</v>
      </c>
      <c r="Y50" s="90">
        <v>0.7837837837837838</v>
      </c>
      <c r="Z50" s="167">
        <v>0.57</v>
      </c>
      <c r="AA50" s="168">
        <v>0.55</v>
      </c>
      <c r="AB50" s="182">
        <v>0.51</v>
      </c>
    </row>
    <row r="51" spans="1:28" s="178" customFormat="1" ht="13.5" customHeight="1">
      <c r="A51" s="480"/>
      <c r="B51" s="18" t="s">
        <v>46</v>
      </c>
      <c r="C51" s="41">
        <v>3</v>
      </c>
      <c r="D51" s="42">
        <v>1</v>
      </c>
      <c r="E51" s="42">
        <v>5</v>
      </c>
      <c r="F51" s="42">
        <v>8</v>
      </c>
      <c r="G51" s="42">
        <v>3</v>
      </c>
      <c r="H51" s="42">
        <v>1</v>
      </c>
      <c r="I51" s="43">
        <v>1</v>
      </c>
      <c r="J51" s="44">
        <f t="shared" si="5"/>
        <v>22</v>
      </c>
      <c r="K51" s="42">
        <v>32</v>
      </c>
      <c r="L51" s="43">
        <v>32</v>
      </c>
      <c r="M51" s="41">
        <v>1732</v>
      </c>
      <c r="N51" s="42">
        <v>1616</v>
      </c>
      <c r="O51" s="181">
        <v>1451</v>
      </c>
      <c r="P51" s="48">
        <f t="shared" si="9"/>
        <v>1</v>
      </c>
      <c r="Q51" s="49">
        <f t="shared" si="6"/>
        <v>0.16666666666666666</v>
      </c>
      <c r="R51" s="49">
        <f t="shared" si="10"/>
        <v>1</v>
      </c>
      <c r="S51" s="49">
        <f t="shared" si="11"/>
        <v>0.7272727272727273</v>
      </c>
      <c r="T51" s="49">
        <f t="shared" si="12"/>
        <v>0.75</v>
      </c>
      <c r="U51" s="49">
        <f t="shared" si="7"/>
        <v>0.25</v>
      </c>
      <c r="V51" s="50">
        <f t="shared" si="13"/>
        <v>0.25</v>
      </c>
      <c r="W51" s="51">
        <f t="shared" si="8"/>
        <v>0.5945945945945946</v>
      </c>
      <c r="X51" s="49">
        <v>0.8648648648648649</v>
      </c>
      <c r="Y51" s="50">
        <v>0.8648648648648649</v>
      </c>
      <c r="Z51" s="167">
        <v>0.55</v>
      </c>
      <c r="AA51" s="168">
        <v>0.53</v>
      </c>
      <c r="AB51" s="182">
        <v>0.48</v>
      </c>
    </row>
    <row r="52" spans="1:28" s="178" customFormat="1" ht="13.5" customHeight="1">
      <c r="A52" s="480">
        <v>12</v>
      </c>
      <c r="B52" s="17" t="s">
        <v>47</v>
      </c>
      <c r="C52" s="128">
        <v>1</v>
      </c>
      <c r="D52" s="129">
        <v>4</v>
      </c>
      <c r="E52" s="129">
        <v>4</v>
      </c>
      <c r="F52" s="129">
        <v>9</v>
      </c>
      <c r="G52" s="129">
        <v>5</v>
      </c>
      <c r="H52" s="129">
        <v>2</v>
      </c>
      <c r="I52" s="130">
        <v>1</v>
      </c>
      <c r="J52" s="74">
        <f t="shared" si="5"/>
        <v>26</v>
      </c>
      <c r="K52" s="129">
        <v>19</v>
      </c>
      <c r="L52" s="130">
        <v>25</v>
      </c>
      <c r="M52" s="128">
        <v>1839</v>
      </c>
      <c r="N52" s="129">
        <v>1682</v>
      </c>
      <c r="O52" s="183">
        <v>1285</v>
      </c>
      <c r="P52" s="80">
        <f t="shared" si="9"/>
        <v>0.3333333333333333</v>
      </c>
      <c r="Q52" s="81">
        <f t="shared" si="6"/>
        <v>0.6666666666666666</v>
      </c>
      <c r="R52" s="81">
        <f t="shared" si="10"/>
        <v>0.8</v>
      </c>
      <c r="S52" s="81">
        <f t="shared" si="11"/>
        <v>0.8181818181818182</v>
      </c>
      <c r="T52" s="81">
        <f t="shared" si="12"/>
        <v>1.25</v>
      </c>
      <c r="U52" s="81">
        <f t="shared" si="7"/>
        <v>0.5</v>
      </c>
      <c r="V52" s="82">
        <f t="shared" si="13"/>
        <v>0.25</v>
      </c>
      <c r="W52" s="83">
        <f t="shared" si="8"/>
        <v>0.7027027027027027</v>
      </c>
      <c r="X52" s="81">
        <v>0.5135135135135135</v>
      </c>
      <c r="Y52" s="82">
        <v>0.6756756756756757</v>
      </c>
      <c r="Z52" s="171">
        <v>0.58</v>
      </c>
      <c r="AA52" s="172">
        <v>0.55</v>
      </c>
      <c r="AB52" s="184">
        <v>0.42</v>
      </c>
    </row>
    <row r="53" spans="1:28" s="178" customFormat="1" ht="13.5" customHeight="1">
      <c r="A53" s="480"/>
      <c r="B53" s="18" t="s">
        <v>48</v>
      </c>
      <c r="C53" s="41">
        <v>1</v>
      </c>
      <c r="D53" s="42">
        <v>1</v>
      </c>
      <c r="E53" s="42">
        <v>4</v>
      </c>
      <c r="F53" s="42">
        <v>11</v>
      </c>
      <c r="G53" s="42">
        <v>4</v>
      </c>
      <c r="H53" s="42">
        <v>3</v>
      </c>
      <c r="I53" s="43">
        <v>0</v>
      </c>
      <c r="J53" s="44">
        <f t="shared" si="5"/>
        <v>24</v>
      </c>
      <c r="K53" s="42">
        <v>21</v>
      </c>
      <c r="L53" s="43">
        <v>27</v>
      </c>
      <c r="M53" s="41">
        <v>1754</v>
      </c>
      <c r="N53" s="42">
        <v>1623</v>
      </c>
      <c r="O53" s="181">
        <v>1561</v>
      </c>
      <c r="P53" s="48">
        <f t="shared" si="9"/>
        <v>0.3333333333333333</v>
      </c>
      <c r="Q53" s="49">
        <f t="shared" si="6"/>
        <v>0.16666666666666666</v>
      </c>
      <c r="R53" s="49">
        <f t="shared" si="10"/>
        <v>0.8</v>
      </c>
      <c r="S53" s="49">
        <f t="shared" si="11"/>
        <v>1</v>
      </c>
      <c r="T53" s="49">
        <f t="shared" si="12"/>
        <v>1</v>
      </c>
      <c r="U53" s="49">
        <f t="shared" si="7"/>
        <v>0.75</v>
      </c>
      <c r="V53" s="166">
        <f t="shared" si="13"/>
        <v>0</v>
      </c>
      <c r="W53" s="51">
        <f t="shared" si="8"/>
        <v>0.6486486486486487</v>
      </c>
      <c r="X53" s="49">
        <v>0.5675675675675675</v>
      </c>
      <c r="Y53" s="50">
        <v>0.7297297297297297</v>
      </c>
      <c r="Z53" s="167">
        <v>0.56</v>
      </c>
      <c r="AA53" s="168">
        <v>0.53</v>
      </c>
      <c r="AB53" s="182">
        <v>0.51</v>
      </c>
    </row>
    <row r="54" spans="1:28" s="178" customFormat="1" ht="13.5" customHeight="1">
      <c r="A54" s="480"/>
      <c r="B54" s="18" t="s">
        <v>49</v>
      </c>
      <c r="C54" s="41">
        <v>1</v>
      </c>
      <c r="D54" s="42">
        <v>2</v>
      </c>
      <c r="E54" s="42">
        <v>2</v>
      </c>
      <c r="F54" s="42">
        <v>7</v>
      </c>
      <c r="G54" s="42">
        <v>2</v>
      </c>
      <c r="H54" s="42">
        <v>5</v>
      </c>
      <c r="I54" s="43">
        <v>1</v>
      </c>
      <c r="J54" s="44">
        <f t="shared" si="5"/>
        <v>20</v>
      </c>
      <c r="K54" s="42">
        <v>34</v>
      </c>
      <c r="L54" s="43">
        <v>26</v>
      </c>
      <c r="M54" s="41">
        <v>1764</v>
      </c>
      <c r="N54" s="42">
        <v>1555</v>
      </c>
      <c r="O54" s="181">
        <v>1570</v>
      </c>
      <c r="P54" s="48">
        <f t="shared" si="9"/>
        <v>0.3333333333333333</v>
      </c>
      <c r="Q54" s="49">
        <f t="shared" si="6"/>
        <v>0.3333333333333333</v>
      </c>
      <c r="R54" s="49">
        <f t="shared" si="10"/>
        <v>0.4</v>
      </c>
      <c r="S54" s="49">
        <f t="shared" si="11"/>
        <v>0.6363636363636364</v>
      </c>
      <c r="T54" s="49">
        <f t="shared" si="12"/>
        <v>0.5</v>
      </c>
      <c r="U54" s="49">
        <f t="shared" si="7"/>
        <v>1.25</v>
      </c>
      <c r="V54" s="50">
        <f t="shared" si="13"/>
        <v>0.25</v>
      </c>
      <c r="W54" s="51">
        <f t="shared" si="8"/>
        <v>0.5405405405405406</v>
      </c>
      <c r="X54" s="49">
        <v>0.918918918918919</v>
      </c>
      <c r="Y54" s="50">
        <v>0.7027027027027027</v>
      </c>
      <c r="Z54" s="167">
        <v>0.56</v>
      </c>
      <c r="AA54" s="168">
        <v>0.51</v>
      </c>
      <c r="AB54" s="182">
        <v>0.52</v>
      </c>
    </row>
    <row r="55" spans="1:28" s="178" customFormat="1" ht="13.5" customHeight="1">
      <c r="A55" s="480"/>
      <c r="B55" s="18" t="s">
        <v>50</v>
      </c>
      <c r="C55" s="41">
        <v>0</v>
      </c>
      <c r="D55" s="42">
        <v>6</v>
      </c>
      <c r="E55" s="42">
        <v>2</v>
      </c>
      <c r="F55" s="42">
        <v>17</v>
      </c>
      <c r="G55" s="42">
        <v>3</v>
      </c>
      <c r="H55" s="42">
        <v>3</v>
      </c>
      <c r="I55" s="43">
        <v>0</v>
      </c>
      <c r="J55" s="44">
        <f t="shared" si="5"/>
        <v>31</v>
      </c>
      <c r="K55" s="42">
        <v>34</v>
      </c>
      <c r="L55" s="43">
        <v>19</v>
      </c>
      <c r="M55" s="41">
        <v>1646</v>
      </c>
      <c r="N55" s="42">
        <v>1455</v>
      </c>
      <c r="O55" s="181">
        <v>1613</v>
      </c>
      <c r="P55" s="48">
        <f t="shared" si="9"/>
        <v>0</v>
      </c>
      <c r="Q55" s="49">
        <f t="shared" si="6"/>
        <v>1</v>
      </c>
      <c r="R55" s="49">
        <f t="shared" si="10"/>
        <v>0.4</v>
      </c>
      <c r="S55" s="49">
        <f t="shared" si="11"/>
        <v>1.5454545454545454</v>
      </c>
      <c r="T55" s="49">
        <f t="shared" si="12"/>
        <v>0.75</v>
      </c>
      <c r="U55" s="49">
        <f t="shared" si="7"/>
        <v>0.75</v>
      </c>
      <c r="V55" s="50">
        <f t="shared" si="13"/>
        <v>0</v>
      </c>
      <c r="W55" s="51">
        <f t="shared" si="8"/>
        <v>0.8378378378378378</v>
      </c>
      <c r="X55" s="49">
        <v>0.918918918918919</v>
      </c>
      <c r="Y55" s="50">
        <v>0.5135135135135135</v>
      </c>
      <c r="Z55" s="167">
        <v>0.52</v>
      </c>
      <c r="AA55" s="168">
        <v>0.48</v>
      </c>
      <c r="AB55" s="182">
        <v>0.53</v>
      </c>
    </row>
    <row r="56" spans="1:28" s="178" customFormat="1" ht="13.5" customHeight="1">
      <c r="A56" s="480"/>
      <c r="B56" s="18" t="s">
        <v>51</v>
      </c>
      <c r="C56" s="41">
        <v>1</v>
      </c>
      <c r="D56" s="42">
        <v>1</v>
      </c>
      <c r="E56" s="42">
        <v>0</v>
      </c>
      <c r="F56" s="42">
        <v>4</v>
      </c>
      <c r="G56" s="42">
        <v>8</v>
      </c>
      <c r="H56" s="42">
        <v>1</v>
      </c>
      <c r="I56" s="43">
        <v>1</v>
      </c>
      <c r="J56" s="44">
        <f t="shared" si="5"/>
        <v>16</v>
      </c>
      <c r="K56" s="42">
        <v>20</v>
      </c>
      <c r="L56" s="43">
        <v>23</v>
      </c>
      <c r="M56" s="41">
        <v>1218</v>
      </c>
      <c r="N56" s="42">
        <v>907</v>
      </c>
      <c r="O56" s="181">
        <v>1492</v>
      </c>
      <c r="P56" s="48">
        <f>C56/3</f>
        <v>0.3333333333333333</v>
      </c>
      <c r="Q56" s="49">
        <f t="shared" si="6"/>
        <v>0.16666666666666666</v>
      </c>
      <c r="R56" s="49">
        <f t="shared" si="10"/>
        <v>0</v>
      </c>
      <c r="S56" s="49">
        <f t="shared" si="11"/>
        <v>0.36363636363636365</v>
      </c>
      <c r="T56" s="49">
        <f t="shared" si="12"/>
        <v>2</v>
      </c>
      <c r="U56" s="49">
        <f t="shared" si="7"/>
        <v>0.25</v>
      </c>
      <c r="V56" s="50">
        <f t="shared" si="13"/>
        <v>0.25</v>
      </c>
      <c r="W56" s="51">
        <f t="shared" si="8"/>
        <v>0.43243243243243246</v>
      </c>
      <c r="X56" s="49">
        <v>0.5405405405405406</v>
      </c>
      <c r="Y56" s="50">
        <v>0.6216216216216216</v>
      </c>
      <c r="Z56" s="167">
        <v>0.39</v>
      </c>
      <c r="AA56" s="168">
        <v>0.3</v>
      </c>
      <c r="AB56" s="182">
        <v>0.49</v>
      </c>
    </row>
    <row r="57" spans="1:28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7"/>
      <c r="I57" s="188"/>
      <c r="J57" s="99">
        <f t="shared" si="5"/>
        <v>0</v>
      </c>
      <c r="K57" s="187">
        <v>0</v>
      </c>
      <c r="L57" s="189">
        <v>27</v>
      </c>
      <c r="M57" s="186"/>
      <c r="N57" s="187"/>
      <c r="O57" s="190">
        <v>849</v>
      </c>
      <c r="P57" s="104">
        <f>C57/3</f>
        <v>0</v>
      </c>
      <c r="Q57" s="105">
        <f>D57/6</f>
        <v>0</v>
      </c>
      <c r="R57" s="105">
        <f>E57/5</f>
        <v>0</v>
      </c>
      <c r="S57" s="105">
        <f>F57/11</f>
        <v>0</v>
      </c>
      <c r="T57" s="105">
        <f>G57/4</f>
        <v>0</v>
      </c>
      <c r="U57" s="105">
        <f>H57/4</f>
        <v>0</v>
      </c>
      <c r="V57" s="106">
        <f>I57/4</f>
        <v>0</v>
      </c>
      <c r="W57" s="107">
        <f t="shared" si="8"/>
        <v>0</v>
      </c>
      <c r="X57" s="105">
        <v>0</v>
      </c>
      <c r="Y57" s="195">
        <v>0.7297297297297297</v>
      </c>
      <c r="Z57" s="110"/>
      <c r="AA57" s="196"/>
      <c r="AB57" s="197">
        <v>0.28</v>
      </c>
    </row>
    <row r="58" spans="1:28" s="178" customFormat="1" ht="15.75" customHeight="1">
      <c r="A58" s="493" t="s">
        <v>60</v>
      </c>
      <c r="B58" s="494"/>
      <c r="C58" s="198">
        <f>SUM(C5:C57)</f>
        <v>77</v>
      </c>
      <c r="D58" s="199">
        <f aca="true" t="shared" si="14" ref="D58:I58">SUM(D5:D57)</f>
        <v>214</v>
      </c>
      <c r="E58" s="199">
        <f t="shared" si="14"/>
        <v>237</v>
      </c>
      <c r="F58" s="199">
        <f t="shared" si="14"/>
        <v>494</v>
      </c>
      <c r="G58" s="199">
        <f t="shared" si="14"/>
        <v>212</v>
      </c>
      <c r="H58" s="199">
        <f t="shared" si="14"/>
        <v>124</v>
      </c>
      <c r="I58" s="200">
        <f t="shared" si="14"/>
        <v>79</v>
      </c>
      <c r="J58" s="201">
        <f aca="true" t="shared" si="15" ref="J58:O58">SUM(J5:J57)</f>
        <v>1437</v>
      </c>
      <c r="K58" s="199">
        <f t="shared" si="15"/>
        <v>1579</v>
      </c>
      <c r="L58" s="200">
        <f t="shared" si="15"/>
        <v>1751</v>
      </c>
      <c r="M58" s="198">
        <f t="shared" si="15"/>
        <v>93922</v>
      </c>
      <c r="N58" s="199">
        <f t="shared" si="15"/>
        <v>90284</v>
      </c>
      <c r="O58" s="202">
        <f t="shared" si="15"/>
        <v>94713</v>
      </c>
      <c r="P58" s="278">
        <f aca="true" t="shared" si="16" ref="P58:W58">SUM(P5:P57)</f>
        <v>25.666666666666664</v>
      </c>
      <c r="Q58" s="205">
        <f t="shared" si="16"/>
        <v>35.666666666666664</v>
      </c>
      <c r="R58" s="205">
        <f t="shared" si="16"/>
        <v>47.399999999999984</v>
      </c>
      <c r="S58" s="205">
        <f t="shared" si="16"/>
        <v>44.9090909090909</v>
      </c>
      <c r="T58" s="205">
        <f t="shared" si="16"/>
        <v>53</v>
      </c>
      <c r="U58" s="205">
        <f t="shared" si="16"/>
        <v>31</v>
      </c>
      <c r="V58" s="207">
        <f t="shared" si="16"/>
        <v>19.75</v>
      </c>
      <c r="W58" s="204">
        <f t="shared" si="16"/>
        <v>38.83783783783784</v>
      </c>
      <c r="X58" s="205">
        <f>SUM(X5:X57)</f>
        <v>42.67567567567568</v>
      </c>
      <c r="Y58" s="206">
        <f>SUM(Y5:Y57)</f>
        <v>47.32432432432432</v>
      </c>
      <c r="Z58" s="204">
        <v>29.98</v>
      </c>
      <c r="AA58" s="205">
        <v>29.82</v>
      </c>
      <c r="AB58" s="207">
        <v>31.34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A5:A8"/>
    <mergeCell ref="A48:A51"/>
    <mergeCell ref="Z3:AB3"/>
    <mergeCell ref="A9:A12"/>
    <mergeCell ref="A22:A25"/>
    <mergeCell ref="A13:A17"/>
    <mergeCell ref="A18:A21"/>
    <mergeCell ref="A26:A30"/>
    <mergeCell ref="P2:AB2"/>
    <mergeCell ref="C2:O2"/>
    <mergeCell ref="C3:I3"/>
    <mergeCell ref="J3:L3"/>
    <mergeCell ref="P3:V3"/>
    <mergeCell ref="W3:Y3"/>
    <mergeCell ref="M3:O3"/>
    <mergeCell ref="A52:A57"/>
    <mergeCell ref="A35:A38"/>
    <mergeCell ref="A39:A43"/>
    <mergeCell ref="A44:A47"/>
    <mergeCell ref="A31:A34"/>
    <mergeCell ref="A58:B5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70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8">
        <v>0</v>
      </c>
      <c r="J5" s="117">
        <f>SUM(C5:I5)</f>
        <v>0</v>
      </c>
      <c r="K5" s="157">
        <v>0</v>
      </c>
      <c r="L5" s="159">
        <v>0</v>
      </c>
      <c r="M5" s="114">
        <v>63</v>
      </c>
      <c r="N5" s="115">
        <v>58</v>
      </c>
      <c r="O5" s="120">
        <v>19</v>
      </c>
      <c r="P5" s="121">
        <f aca="true" t="shared" si="0" ref="P5:P36">C5/3</f>
        <v>0</v>
      </c>
      <c r="Q5" s="122">
        <f>D5/6</f>
        <v>0</v>
      </c>
      <c r="R5" s="122">
        <f aca="true" t="shared" si="1" ref="R5:R36">E5/5</f>
        <v>0</v>
      </c>
      <c r="S5" s="122">
        <f aca="true" t="shared" si="2" ref="S5:S36">F5/11</f>
        <v>0</v>
      </c>
      <c r="T5" s="122">
        <f aca="true" t="shared" si="3" ref="T5:T36">G5/4</f>
        <v>0</v>
      </c>
      <c r="U5" s="122">
        <f>H5/4</f>
        <v>0</v>
      </c>
      <c r="V5" s="123">
        <f aca="true" t="shared" si="4" ref="V5:V36">I5/4</f>
        <v>0</v>
      </c>
      <c r="W5" s="124">
        <f>J5/37</f>
        <v>0</v>
      </c>
      <c r="X5" s="122">
        <v>0</v>
      </c>
      <c r="Y5" s="161">
        <v>0</v>
      </c>
      <c r="Z5" s="162">
        <v>0.02</v>
      </c>
      <c r="AA5" s="163">
        <v>0.02</v>
      </c>
      <c r="AB5" s="127">
        <v>0.01</v>
      </c>
    </row>
    <row r="6" spans="1:28" s="164" customFormat="1" ht="13.5" customHeight="1">
      <c r="A6" s="480"/>
      <c r="B6" s="18" t="s">
        <v>1</v>
      </c>
      <c r="C6" s="44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2">
        <v>0</v>
      </c>
      <c r="J6" s="44">
        <f aca="true" t="shared" si="5" ref="J6:J57">SUM(C6:I6)</f>
        <v>0</v>
      </c>
      <c r="K6" s="71">
        <v>0</v>
      </c>
      <c r="L6" s="165">
        <v>1</v>
      </c>
      <c r="M6" s="41">
        <v>77</v>
      </c>
      <c r="N6" s="42">
        <v>70</v>
      </c>
      <c r="O6" s="47">
        <v>72</v>
      </c>
      <c r="P6" s="48">
        <f t="shared" si="0"/>
        <v>0</v>
      </c>
      <c r="Q6" s="49">
        <f aca="true" t="shared" si="6" ref="Q6:Q56">D6/6</f>
        <v>0</v>
      </c>
      <c r="R6" s="49">
        <f t="shared" si="1"/>
        <v>0</v>
      </c>
      <c r="S6" s="49">
        <f t="shared" si="2"/>
        <v>0</v>
      </c>
      <c r="T6" s="49">
        <f t="shared" si="3"/>
        <v>0</v>
      </c>
      <c r="U6" s="49">
        <f aca="true" t="shared" si="7" ref="U6:U56">H6/4</f>
        <v>0</v>
      </c>
      <c r="V6" s="50">
        <f t="shared" si="4"/>
        <v>0</v>
      </c>
      <c r="W6" s="51">
        <f aca="true" t="shared" si="8" ref="W6:W57">J6/37</f>
        <v>0</v>
      </c>
      <c r="X6" s="49">
        <v>0</v>
      </c>
      <c r="Y6" s="90">
        <v>0.02702702702702703</v>
      </c>
      <c r="Z6" s="167">
        <v>0.02</v>
      </c>
      <c r="AA6" s="168">
        <v>0.02</v>
      </c>
      <c r="AB6" s="54">
        <v>0.02</v>
      </c>
    </row>
    <row r="7" spans="1:28" s="164" customFormat="1" ht="13.5" customHeight="1">
      <c r="A7" s="480"/>
      <c r="B7" s="18" t="s">
        <v>2</v>
      </c>
      <c r="C7" s="44">
        <v>0</v>
      </c>
      <c r="D7" s="71">
        <v>1</v>
      </c>
      <c r="E7" s="71">
        <v>0</v>
      </c>
      <c r="F7" s="71">
        <v>0</v>
      </c>
      <c r="G7" s="71">
        <v>0</v>
      </c>
      <c r="H7" s="71">
        <v>0</v>
      </c>
      <c r="I7" s="72">
        <v>0</v>
      </c>
      <c r="J7" s="44">
        <f t="shared" si="5"/>
        <v>1</v>
      </c>
      <c r="K7" s="71">
        <v>0</v>
      </c>
      <c r="L7" s="165">
        <v>1</v>
      </c>
      <c r="M7" s="41">
        <v>82</v>
      </c>
      <c r="N7" s="42">
        <v>68</v>
      </c>
      <c r="O7" s="47">
        <v>78</v>
      </c>
      <c r="P7" s="48">
        <f t="shared" si="0"/>
        <v>0</v>
      </c>
      <c r="Q7" s="49">
        <f t="shared" si="6"/>
        <v>0.16666666666666666</v>
      </c>
      <c r="R7" s="49">
        <f t="shared" si="1"/>
        <v>0</v>
      </c>
      <c r="S7" s="49">
        <f t="shared" si="2"/>
        <v>0</v>
      </c>
      <c r="T7" s="49">
        <f t="shared" si="3"/>
        <v>0</v>
      </c>
      <c r="U7" s="49">
        <f t="shared" si="7"/>
        <v>0</v>
      </c>
      <c r="V7" s="50">
        <f t="shared" si="4"/>
        <v>0</v>
      </c>
      <c r="W7" s="51">
        <f t="shared" si="8"/>
        <v>0.02702702702702703</v>
      </c>
      <c r="X7" s="49">
        <v>0</v>
      </c>
      <c r="Y7" s="90">
        <v>0.02702702702702703</v>
      </c>
      <c r="Z7" s="167">
        <v>0.03</v>
      </c>
      <c r="AA7" s="168">
        <v>0.02</v>
      </c>
      <c r="AB7" s="54">
        <v>0.03</v>
      </c>
    </row>
    <row r="8" spans="1:28" s="164" customFormat="1" ht="13.5" customHeight="1">
      <c r="A8" s="480"/>
      <c r="B8" s="18" t="s">
        <v>3</v>
      </c>
      <c r="C8" s="44">
        <v>0</v>
      </c>
      <c r="D8" s="71">
        <v>1</v>
      </c>
      <c r="E8" s="71">
        <v>0</v>
      </c>
      <c r="F8" s="71">
        <v>0</v>
      </c>
      <c r="G8" s="71">
        <v>0</v>
      </c>
      <c r="H8" s="71">
        <v>0</v>
      </c>
      <c r="I8" s="72">
        <v>0</v>
      </c>
      <c r="J8" s="44">
        <f t="shared" si="5"/>
        <v>1</v>
      </c>
      <c r="K8" s="71">
        <v>0</v>
      </c>
      <c r="L8" s="165">
        <v>1</v>
      </c>
      <c r="M8" s="41">
        <v>79</v>
      </c>
      <c r="N8" s="42">
        <v>65</v>
      </c>
      <c r="O8" s="47">
        <v>74</v>
      </c>
      <c r="P8" s="48">
        <f t="shared" si="0"/>
        <v>0</v>
      </c>
      <c r="Q8" s="49">
        <f t="shared" si="6"/>
        <v>0.16666666666666666</v>
      </c>
      <c r="R8" s="49">
        <f t="shared" si="1"/>
        <v>0</v>
      </c>
      <c r="S8" s="49">
        <f t="shared" si="2"/>
        <v>0</v>
      </c>
      <c r="T8" s="49">
        <f t="shared" si="3"/>
        <v>0</v>
      </c>
      <c r="U8" s="49">
        <f t="shared" si="7"/>
        <v>0</v>
      </c>
      <c r="V8" s="50">
        <f t="shared" si="4"/>
        <v>0</v>
      </c>
      <c r="W8" s="51">
        <f t="shared" si="8"/>
        <v>0.02702702702702703</v>
      </c>
      <c r="X8" s="49">
        <v>0</v>
      </c>
      <c r="Y8" s="90">
        <v>0.02702702702702703</v>
      </c>
      <c r="Z8" s="167">
        <v>0.03</v>
      </c>
      <c r="AA8" s="168">
        <v>0.02</v>
      </c>
      <c r="AB8" s="54">
        <v>0.02</v>
      </c>
    </row>
    <row r="9" spans="1:28" s="164" customFormat="1" ht="13.5" customHeight="1">
      <c r="A9" s="483">
        <v>2</v>
      </c>
      <c r="B9" s="17" t="s">
        <v>4</v>
      </c>
      <c r="C9" s="74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6">
        <v>0</v>
      </c>
      <c r="J9" s="74">
        <f t="shared" si="5"/>
        <v>0</v>
      </c>
      <c r="K9" s="75">
        <v>0</v>
      </c>
      <c r="L9" s="170">
        <v>0</v>
      </c>
      <c r="M9" s="128">
        <v>76</v>
      </c>
      <c r="N9" s="129">
        <v>66</v>
      </c>
      <c r="O9" s="79">
        <v>88</v>
      </c>
      <c r="P9" s="80">
        <f t="shared" si="0"/>
        <v>0</v>
      </c>
      <c r="Q9" s="81">
        <f t="shared" si="6"/>
        <v>0</v>
      </c>
      <c r="R9" s="81">
        <f t="shared" si="1"/>
        <v>0</v>
      </c>
      <c r="S9" s="81">
        <f t="shared" si="2"/>
        <v>0</v>
      </c>
      <c r="T9" s="81">
        <f t="shared" si="3"/>
        <v>0</v>
      </c>
      <c r="U9" s="81">
        <f t="shared" si="7"/>
        <v>0</v>
      </c>
      <c r="V9" s="82">
        <f t="shared" si="4"/>
        <v>0</v>
      </c>
      <c r="W9" s="83">
        <f t="shared" si="8"/>
        <v>0</v>
      </c>
      <c r="X9" s="81">
        <v>0</v>
      </c>
      <c r="Y9" s="94">
        <v>0</v>
      </c>
      <c r="Z9" s="171">
        <v>0.02</v>
      </c>
      <c r="AA9" s="172">
        <v>0.02</v>
      </c>
      <c r="AB9" s="86">
        <v>0.03</v>
      </c>
    </row>
    <row r="10" spans="1:28" s="173" customFormat="1" ht="13.5" customHeight="1">
      <c r="A10" s="483"/>
      <c r="B10" s="18" t="s">
        <v>5</v>
      </c>
      <c r="C10" s="45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88">
        <v>0</v>
      </c>
      <c r="J10" s="44">
        <f t="shared" si="5"/>
        <v>0</v>
      </c>
      <c r="K10" s="46">
        <v>1</v>
      </c>
      <c r="L10" s="88">
        <v>0</v>
      </c>
      <c r="M10" s="45">
        <v>61</v>
      </c>
      <c r="N10" s="46">
        <v>73</v>
      </c>
      <c r="O10" s="47">
        <v>70</v>
      </c>
      <c r="P10" s="48">
        <f t="shared" si="0"/>
        <v>0</v>
      </c>
      <c r="Q10" s="49">
        <f t="shared" si="6"/>
        <v>0</v>
      </c>
      <c r="R10" s="49">
        <f t="shared" si="1"/>
        <v>0</v>
      </c>
      <c r="S10" s="49">
        <f t="shared" si="2"/>
        <v>0</v>
      </c>
      <c r="T10" s="49">
        <f t="shared" si="3"/>
        <v>0</v>
      </c>
      <c r="U10" s="49">
        <f t="shared" si="7"/>
        <v>0</v>
      </c>
      <c r="V10" s="166">
        <f t="shared" si="4"/>
        <v>0</v>
      </c>
      <c r="W10" s="51">
        <f t="shared" si="8"/>
        <v>0</v>
      </c>
      <c r="X10" s="89">
        <v>0.02702702702702703</v>
      </c>
      <c r="Y10" s="90">
        <v>0</v>
      </c>
      <c r="Z10" s="52">
        <v>0.02</v>
      </c>
      <c r="AA10" s="53">
        <v>0.02</v>
      </c>
      <c r="AB10" s="54">
        <v>0.02</v>
      </c>
    </row>
    <row r="11" spans="1:28" s="173" customFormat="1" ht="13.5" customHeight="1">
      <c r="A11" s="483"/>
      <c r="B11" s="18" t="s">
        <v>6</v>
      </c>
      <c r="C11" s="45">
        <v>0</v>
      </c>
      <c r="D11" s="46">
        <v>1</v>
      </c>
      <c r="E11" s="46">
        <v>0</v>
      </c>
      <c r="F11" s="46">
        <v>0</v>
      </c>
      <c r="G11" s="46">
        <v>0</v>
      </c>
      <c r="H11" s="46">
        <v>0</v>
      </c>
      <c r="I11" s="88">
        <v>0</v>
      </c>
      <c r="J11" s="44">
        <f t="shared" si="5"/>
        <v>1</v>
      </c>
      <c r="K11" s="46">
        <v>1</v>
      </c>
      <c r="L11" s="88">
        <v>0</v>
      </c>
      <c r="M11" s="45">
        <v>58</v>
      </c>
      <c r="N11" s="46">
        <v>62</v>
      </c>
      <c r="O11" s="47">
        <v>81</v>
      </c>
      <c r="P11" s="48">
        <f t="shared" si="0"/>
        <v>0</v>
      </c>
      <c r="Q11" s="49">
        <f t="shared" si="6"/>
        <v>0.16666666666666666</v>
      </c>
      <c r="R11" s="49">
        <f t="shared" si="1"/>
        <v>0</v>
      </c>
      <c r="S11" s="49">
        <f t="shared" si="2"/>
        <v>0</v>
      </c>
      <c r="T11" s="49">
        <f t="shared" si="3"/>
        <v>0</v>
      </c>
      <c r="U11" s="49">
        <f t="shared" si="7"/>
        <v>0</v>
      </c>
      <c r="V11" s="166">
        <f t="shared" si="4"/>
        <v>0</v>
      </c>
      <c r="W11" s="51">
        <f t="shared" si="8"/>
        <v>0.02702702702702703</v>
      </c>
      <c r="X11" s="89">
        <v>0.02702702702702703</v>
      </c>
      <c r="Y11" s="90">
        <v>0</v>
      </c>
      <c r="Z11" s="52">
        <v>0.02</v>
      </c>
      <c r="AA11" s="53">
        <v>0.02</v>
      </c>
      <c r="AB11" s="54">
        <v>0.03</v>
      </c>
    </row>
    <row r="12" spans="1:28" s="173" customFormat="1" ht="13.5" customHeight="1">
      <c r="A12" s="483"/>
      <c r="B12" s="18" t="s">
        <v>7</v>
      </c>
      <c r="C12" s="45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88">
        <v>0</v>
      </c>
      <c r="J12" s="44">
        <f t="shared" si="5"/>
        <v>0</v>
      </c>
      <c r="K12" s="46">
        <v>0</v>
      </c>
      <c r="L12" s="88">
        <v>0</v>
      </c>
      <c r="M12" s="45">
        <v>60</v>
      </c>
      <c r="N12" s="46">
        <v>71</v>
      </c>
      <c r="O12" s="47">
        <v>101</v>
      </c>
      <c r="P12" s="48">
        <f t="shared" si="0"/>
        <v>0</v>
      </c>
      <c r="Q12" s="49">
        <f t="shared" si="6"/>
        <v>0</v>
      </c>
      <c r="R12" s="49">
        <f t="shared" si="1"/>
        <v>0</v>
      </c>
      <c r="S12" s="49">
        <f t="shared" si="2"/>
        <v>0</v>
      </c>
      <c r="T12" s="49">
        <f t="shared" si="3"/>
        <v>0</v>
      </c>
      <c r="U12" s="49">
        <f t="shared" si="7"/>
        <v>0</v>
      </c>
      <c r="V12" s="166">
        <f t="shared" si="4"/>
        <v>0</v>
      </c>
      <c r="W12" s="51">
        <f t="shared" si="8"/>
        <v>0</v>
      </c>
      <c r="X12" s="89">
        <v>0</v>
      </c>
      <c r="Y12" s="90">
        <v>0</v>
      </c>
      <c r="Z12" s="52">
        <v>0.02</v>
      </c>
      <c r="AA12" s="53">
        <v>0.02</v>
      </c>
      <c r="AB12" s="54">
        <v>0.03</v>
      </c>
    </row>
    <row r="13" spans="1:28" s="173" customFormat="1" ht="13.5" customHeight="1">
      <c r="A13" s="489">
        <v>3</v>
      </c>
      <c r="B13" s="17" t="s">
        <v>8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92">
        <v>0</v>
      </c>
      <c r="J13" s="74">
        <f t="shared" si="5"/>
        <v>0</v>
      </c>
      <c r="K13" s="78">
        <v>0</v>
      </c>
      <c r="L13" s="92">
        <v>0</v>
      </c>
      <c r="M13" s="77">
        <v>52</v>
      </c>
      <c r="N13" s="78">
        <v>63</v>
      </c>
      <c r="O13" s="79">
        <v>104</v>
      </c>
      <c r="P13" s="80">
        <f t="shared" si="0"/>
        <v>0</v>
      </c>
      <c r="Q13" s="81">
        <f t="shared" si="6"/>
        <v>0</v>
      </c>
      <c r="R13" s="81">
        <f t="shared" si="1"/>
        <v>0</v>
      </c>
      <c r="S13" s="81">
        <f t="shared" si="2"/>
        <v>0</v>
      </c>
      <c r="T13" s="81">
        <f t="shared" si="3"/>
        <v>0</v>
      </c>
      <c r="U13" s="81">
        <f t="shared" si="7"/>
        <v>0</v>
      </c>
      <c r="V13" s="282">
        <f t="shared" si="4"/>
        <v>0</v>
      </c>
      <c r="W13" s="83">
        <f t="shared" si="8"/>
        <v>0</v>
      </c>
      <c r="X13" s="93">
        <v>0</v>
      </c>
      <c r="Y13" s="94">
        <v>0</v>
      </c>
      <c r="Z13" s="84">
        <v>0.02</v>
      </c>
      <c r="AA13" s="85">
        <v>0.02</v>
      </c>
      <c r="AB13" s="86">
        <v>0.03</v>
      </c>
    </row>
    <row r="14" spans="1:28" s="173" customFormat="1" ht="13.5" customHeight="1">
      <c r="A14" s="477"/>
      <c r="B14" s="18" t="s">
        <v>9</v>
      </c>
      <c r="C14" s="45">
        <v>0</v>
      </c>
      <c r="D14" s="46">
        <v>1</v>
      </c>
      <c r="E14" s="46">
        <v>0</v>
      </c>
      <c r="F14" s="46">
        <v>0</v>
      </c>
      <c r="G14" s="46">
        <v>0</v>
      </c>
      <c r="H14" s="46">
        <v>0</v>
      </c>
      <c r="I14" s="88">
        <v>0</v>
      </c>
      <c r="J14" s="44">
        <f t="shared" si="5"/>
        <v>1</v>
      </c>
      <c r="K14" s="46">
        <v>1</v>
      </c>
      <c r="L14" s="88">
        <v>0</v>
      </c>
      <c r="M14" s="45">
        <v>65</v>
      </c>
      <c r="N14" s="46">
        <v>90</v>
      </c>
      <c r="O14" s="47">
        <v>86</v>
      </c>
      <c r="P14" s="48">
        <f t="shared" si="0"/>
        <v>0</v>
      </c>
      <c r="Q14" s="49">
        <f t="shared" si="6"/>
        <v>0.16666666666666666</v>
      </c>
      <c r="R14" s="49">
        <f t="shared" si="1"/>
        <v>0</v>
      </c>
      <c r="S14" s="49">
        <f t="shared" si="2"/>
        <v>0</v>
      </c>
      <c r="T14" s="49">
        <f t="shared" si="3"/>
        <v>0</v>
      </c>
      <c r="U14" s="49">
        <f t="shared" si="7"/>
        <v>0</v>
      </c>
      <c r="V14" s="50">
        <f t="shared" si="4"/>
        <v>0</v>
      </c>
      <c r="W14" s="51">
        <f t="shared" si="8"/>
        <v>0.02702702702702703</v>
      </c>
      <c r="X14" s="89">
        <v>0.02702702702702703</v>
      </c>
      <c r="Y14" s="90">
        <v>0</v>
      </c>
      <c r="Z14" s="52">
        <v>0.02</v>
      </c>
      <c r="AA14" s="53">
        <v>0.03</v>
      </c>
      <c r="AB14" s="54">
        <v>0.03</v>
      </c>
    </row>
    <row r="15" spans="1:28" s="173" customFormat="1" ht="13.5" customHeight="1">
      <c r="A15" s="477"/>
      <c r="B15" s="18" t="s">
        <v>10</v>
      </c>
      <c r="C15" s="45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88">
        <v>0</v>
      </c>
      <c r="J15" s="44">
        <f t="shared" si="5"/>
        <v>0</v>
      </c>
      <c r="K15" s="46">
        <v>0</v>
      </c>
      <c r="L15" s="88">
        <v>1</v>
      </c>
      <c r="M15" s="45">
        <v>81</v>
      </c>
      <c r="N15" s="46">
        <v>53</v>
      </c>
      <c r="O15" s="47">
        <v>97</v>
      </c>
      <c r="P15" s="48">
        <f t="shared" si="0"/>
        <v>0</v>
      </c>
      <c r="Q15" s="49">
        <f t="shared" si="6"/>
        <v>0</v>
      </c>
      <c r="R15" s="49">
        <f t="shared" si="1"/>
        <v>0</v>
      </c>
      <c r="S15" s="49">
        <f t="shared" si="2"/>
        <v>0</v>
      </c>
      <c r="T15" s="49">
        <f t="shared" si="3"/>
        <v>0</v>
      </c>
      <c r="U15" s="49">
        <f t="shared" si="7"/>
        <v>0</v>
      </c>
      <c r="V15" s="50">
        <f t="shared" si="4"/>
        <v>0</v>
      </c>
      <c r="W15" s="51">
        <f t="shared" si="8"/>
        <v>0</v>
      </c>
      <c r="X15" s="89">
        <v>0</v>
      </c>
      <c r="Y15" s="90">
        <v>0.02702702702702703</v>
      </c>
      <c r="Z15" s="52">
        <v>0.03</v>
      </c>
      <c r="AA15" s="53">
        <v>0.02</v>
      </c>
      <c r="AB15" s="54">
        <v>0.03</v>
      </c>
    </row>
    <row r="16" spans="1:28" s="173" customFormat="1" ht="13.5" customHeight="1">
      <c r="A16" s="477"/>
      <c r="B16" s="18" t="s">
        <v>11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88">
        <v>0</v>
      </c>
      <c r="J16" s="44">
        <f t="shared" si="5"/>
        <v>0</v>
      </c>
      <c r="K16" s="46">
        <v>0</v>
      </c>
      <c r="L16" s="88">
        <v>1</v>
      </c>
      <c r="M16" s="45">
        <v>83</v>
      </c>
      <c r="N16" s="46">
        <v>77</v>
      </c>
      <c r="O16" s="47">
        <v>88</v>
      </c>
      <c r="P16" s="48">
        <f t="shared" si="0"/>
        <v>0</v>
      </c>
      <c r="Q16" s="49">
        <f t="shared" si="6"/>
        <v>0</v>
      </c>
      <c r="R16" s="49">
        <f t="shared" si="1"/>
        <v>0</v>
      </c>
      <c r="S16" s="49">
        <f t="shared" si="2"/>
        <v>0</v>
      </c>
      <c r="T16" s="49">
        <f t="shared" si="3"/>
        <v>0</v>
      </c>
      <c r="U16" s="49">
        <f t="shared" si="7"/>
        <v>0</v>
      </c>
      <c r="V16" s="50">
        <f t="shared" si="4"/>
        <v>0</v>
      </c>
      <c r="W16" s="51">
        <f t="shared" si="8"/>
        <v>0</v>
      </c>
      <c r="X16" s="89">
        <v>0</v>
      </c>
      <c r="Y16" s="90">
        <v>0.02702702702702703</v>
      </c>
      <c r="Z16" s="52">
        <v>0.03</v>
      </c>
      <c r="AA16" s="53">
        <v>0.03</v>
      </c>
      <c r="AB16" s="54">
        <v>0.03</v>
      </c>
    </row>
    <row r="17" spans="1:28" s="173" customFormat="1" ht="13.5" customHeight="1">
      <c r="A17" s="478"/>
      <c r="B17" s="174" t="s">
        <v>12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175">
        <v>0</v>
      </c>
      <c r="J17" s="59">
        <f t="shared" si="5"/>
        <v>0</v>
      </c>
      <c r="K17" s="61">
        <v>0</v>
      </c>
      <c r="L17" s="175">
        <v>0</v>
      </c>
      <c r="M17" s="60">
        <v>79</v>
      </c>
      <c r="N17" s="61">
        <v>59</v>
      </c>
      <c r="O17" s="62">
        <v>132</v>
      </c>
      <c r="P17" s="63">
        <f t="shared" si="0"/>
        <v>0</v>
      </c>
      <c r="Q17" s="64">
        <f t="shared" si="6"/>
        <v>0</v>
      </c>
      <c r="R17" s="64">
        <f t="shared" si="1"/>
        <v>0</v>
      </c>
      <c r="S17" s="64">
        <f t="shared" si="2"/>
        <v>0</v>
      </c>
      <c r="T17" s="64">
        <f t="shared" si="3"/>
        <v>0</v>
      </c>
      <c r="U17" s="64">
        <f t="shared" si="7"/>
        <v>0</v>
      </c>
      <c r="V17" s="65">
        <f t="shared" si="4"/>
        <v>0</v>
      </c>
      <c r="W17" s="66">
        <f t="shared" si="8"/>
        <v>0</v>
      </c>
      <c r="X17" s="176">
        <v>0</v>
      </c>
      <c r="Y17" s="177">
        <v>0</v>
      </c>
      <c r="Z17" s="67">
        <v>0.03</v>
      </c>
      <c r="AA17" s="68">
        <v>0.02</v>
      </c>
      <c r="AB17" s="69">
        <v>0.04</v>
      </c>
    </row>
    <row r="18" spans="1:28" s="178" customFormat="1" ht="13.5" customHeight="1">
      <c r="A18" s="489">
        <v>4</v>
      </c>
      <c r="B18" s="18" t="s">
        <v>13</v>
      </c>
      <c r="C18" s="41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3">
        <v>0</v>
      </c>
      <c r="J18" s="44">
        <f t="shared" si="5"/>
        <v>0</v>
      </c>
      <c r="K18" s="42">
        <v>0</v>
      </c>
      <c r="L18" s="88">
        <v>2</v>
      </c>
      <c r="M18" s="41">
        <v>74</v>
      </c>
      <c r="N18" s="42">
        <v>86</v>
      </c>
      <c r="O18" s="47">
        <v>95</v>
      </c>
      <c r="P18" s="48">
        <f t="shared" si="0"/>
        <v>0</v>
      </c>
      <c r="Q18" s="49">
        <f t="shared" si="6"/>
        <v>0</v>
      </c>
      <c r="R18" s="49">
        <f t="shared" si="1"/>
        <v>0</v>
      </c>
      <c r="S18" s="49">
        <f t="shared" si="2"/>
        <v>0</v>
      </c>
      <c r="T18" s="49">
        <f t="shared" si="3"/>
        <v>0</v>
      </c>
      <c r="U18" s="49">
        <f t="shared" si="7"/>
        <v>0</v>
      </c>
      <c r="V18" s="166">
        <f t="shared" si="4"/>
        <v>0</v>
      </c>
      <c r="W18" s="51">
        <f t="shared" si="8"/>
        <v>0</v>
      </c>
      <c r="X18" s="49">
        <v>0</v>
      </c>
      <c r="Y18" s="90">
        <v>0.05405405405405406</v>
      </c>
      <c r="Z18" s="167">
        <v>0.02</v>
      </c>
      <c r="AA18" s="168">
        <v>0.03</v>
      </c>
      <c r="AB18" s="54">
        <v>0.03</v>
      </c>
    </row>
    <row r="19" spans="1:28" s="178" customFormat="1" ht="13.5" customHeight="1">
      <c r="A19" s="477"/>
      <c r="B19" s="18" t="s">
        <v>14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3">
        <v>0</v>
      </c>
      <c r="J19" s="44">
        <f t="shared" si="5"/>
        <v>0</v>
      </c>
      <c r="K19" s="42">
        <v>0</v>
      </c>
      <c r="L19" s="88">
        <v>1</v>
      </c>
      <c r="M19" s="41">
        <v>69</v>
      </c>
      <c r="N19" s="42">
        <v>79</v>
      </c>
      <c r="O19" s="47">
        <v>116</v>
      </c>
      <c r="P19" s="48">
        <f t="shared" si="0"/>
        <v>0</v>
      </c>
      <c r="Q19" s="49">
        <f t="shared" si="6"/>
        <v>0</v>
      </c>
      <c r="R19" s="49">
        <f t="shared" si="1"/>
        <v>0</v>
      </c>
      <c r="S19" s="49">
        <f t="shared" si="2"/>
        <v>0</v>
      </c>
      <c r="T19" s="49">
        <f t="shared" si="3"/>
        <v>0</v>
      </c>
      <c r="U19" s="49">
        <f t="shared" si="7"/>
        <v>0</v>
      </c>
      <c r="V19" s="166">
        <f t="shared" si="4"/>
        <v>0</v>
      </c>
      <c r="W19" s="51">
        <f t="shared" si="8"/>
        <v>0</v>
      </c>
      <c r="X19" s="49">
        <v>0</v>
      </c>
      <c r="Y19" s="90">
        <v>0.02702702702702703</v>
      </c>
      <c r="Z19" s="167">
        <v>0.02</v>
      </c>
      <c r="AA19" s="168">
        <v>0.03</v>
      </c>
      <c r="AB19" s="54">
        <v>0.04</v>
      </c>
    </row>
    <row r="20" spans="1:28" s="178" customFormat="1" ht="13.5" customHeight="1">
      <c r="A20" s="477"/>
      <c r="B20" s="18" t="s">
        <v>15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3">
        <v>0</v>
      </c>
      <c r="J20" s="44">
        <f t="shared" si="5"/>
        <v>0</v>
      </c>
      <c r="K20" s="42">
        <v>2</v>
      </c>
      <c r="L20" s="88">
        <v>1</v>
      </c>
      <c r="M20" s="41">
        <v>88</v>
      </c>
      <c r="N20" s="42">
        <v>88</v>
      </c>
      <c r="O20" s="47">
        <v>163</v>
      </c>
      <c r="P20" s="48">
        <f t="shared" si="0"/>
        <v>0</v>
      </c>
      <c r="Q20" s="49">
        <f t="shared" si="6"/>
        <v>0</v>
      </c>
      <c r="R20" s="49">
        <f t="shared" si="1"/>
        <v>0</v>
      </c>
      <c r="S20" s="49">
        <f t="shared" si="2"/>
        <v>0</v>
      </c>
      <c r="T20" s="49">
        <f t="shared" si="3"/>
        <v>0</v>
      </c>
      <c r="U20" s="49">
        <f t="shared" si="7"/>
        <v>0</v>
      </c>
      <c r="V20" s="166">
        <f t="shared" si="4"/>
        <v>0</v>
      </c>
      <c r="W20" s="51">
        <f t="shared" si="8"/>
        <v>0</v>
      </c>
      <c r="X20" s="49">
        <v>0.05405405405405406</v>
      </c>
      <c r="Y20" s="90">
        <v>0.02702702702702703</v>
      </c>
      <c r="Z20" s="167">
        <v>0.03</v>
      </c>
      <c r="AA20" s="168">
        <v>0.03</v>
      </c>
      <c r="AB20" s="54">
        <v>0.05</v>
      </c>
    </row>
    <row r="21" spans="1:28" s="178" customFormat="1" ht="13.5" customHeight="1">
      <c r="A21" s="478"/>
      <c r="B21" s="18" t="s">
        <v>16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3">
        <v>0</v>
      </c>
      <c r="J21" s="44">
        <f t="shared" si="5"/>
        <v>0</v>
      </c>
      <c r="K21" s="42">
        <v>0</v>
      </c>
      <c r="L21" s="88">
        <v>0</v>
      </c>
      <c r="M21" s="41">
        <v>75</v>
      </c>
      <c r="N21" s="42">
        <v>63</v>
      </c>
      <c r="O21" s="47">
        <v>123</v>
      </c>
      <c r="P21" s="48">
        <f t="shared" si="0"/>
        <v>0</v>
      </c>
      <c r="Q21" s="49">
        <f t="shared" si="6"/>
        <v>0</v>
      </c>
      <c r="R21" s="49">
        <f t="shared" si="1"/>
        <v>0</v>
      </c>
      <c r="S21" s="49">
        <f t="shared" si="2"/>
        <v>0</v>
      </c>
      <c r="T21" s="49">
        <f t="shared" si="3"/>
        <v>0</v>
      </c>
      <c r="U21" s="49">
        <f t="shared" si="7"/>
        <v>0</v>
      </c>
      <c r="V21" s="166">
        <f t="shared" si="4"/>
        <v>0</v>
      </c>
      <c r="W21" s="51">
        <f t="shared" si="8"/>
        <v>0</v>
      </c>
      <c r="X21" s="49">
        <v>0</v>
      </c>
      <c r="Y21" s="90">
        <v>0</v>
      </c>
      <c r="Z21" s="167">
        <v>0.02</v>
      </c>
      <c r="AA21" s="168">
        <v>0.02</v>
      </c>
      <c r="AB21" s="54">
        <v>0.04</v>
      </c>
    </row>
    <row r="22" spans="1:28" s="178" customFormat="1" ht="13.5" customHeight="1">
      <c r="A22" s="480">
        <v>5</v>
      </c>
      <c r="B22" s="17" t="s">
        <v>17</v>
      </c>
      <c r="C22" s="128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30">
        <v>0</v>
      </c>
      <c r="J22" s="74">
        <f t="shared" si="5"/>
        <v>0</v>
      </c>
      <c r="K22" s="129">
        <v>0</v>
      </c>
      <c r="L22" s="92">
        <v>1</v>
      </c>
      <c r="M22" s="128">
        <v>61</v>
      </c>
      <c r="N22" s="129">
        <v>70</v>
      </c>
      <c r="O22" s="79">
        <v>145</v>
      </c>
      <c r="P22" s="80">
        <f t="shared" si="0"/>
        <v>0</v>
      </c>
      <c r="Q22" s="81">
        <f t="shared" si="6"/>
        <v>0</v>
      </c>
      <c r="R22" s="81">
        <f t="shared" si="1"/>
        <v>0</v>
      </c>
      <c r="S22" s="81">
        <f t="shared" si="2"/>
        <v>0</v>
      </c>
      <c r="T22" s="81">
        <f t="shared" si="3"/>
        <v>0</v>
      </c>
      <c r="U22" s="81">
        <f t="shared" si="7"/>
        <v>0</v>
      </c>
      <c r="V22" s="282">
        <f t="shared" si="4"/>
        <v>0</v>
      </c>
      <c r="W22" s="83">
        <f t="shared" si="8"/>
        <v>0</v>
      </c>
      <c r="X22" s="81">
        <v>0</v>
      </c>
      <c r="Y22" s="94">
        <v>0.02702702702702703</v>
      </c>
      <c r="Z22" s="171">
        <v>0.02</v>
      </c>
      <c r="AA22" s="172">
        <v>0.02</v>
      </c>
      <c r="AB22" s="86">
        <v>0.05</v>
      </c>
    </row>
    <row r="23" spans="1:28" s="178" customFormat="1" ht="13.5" customHeight="1">
      <c r="A23" s="480"/>
      <c r="B23" s="18" t="s">
        <v>18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3">
        <v>0</v>
      </c>
      <c r="J23" s="44">
        <f t="shared" si="5"/>
        <v>0</v>
      </c>
      <c r="K23" s="42">
        <v>0</v>
      </c>
      <c r="L23" s="88">
        <v>1</v>
      </c>
      <c r="M23" s="41">
        <v>68</v>
      </c>
      <c r="N23" s="42">
        <v>133</v>
      </c>
      <c r="O23" s="47">
        <v>89</v>
      </c>
      <c r="P23" s="48">
        <f t="shared" si="0"/>
        <v>0</v>
      </c>
      <c r="Q23" s="49">
        <f t="shared" si="6"/>
        <v>0</v>
      </c>
      <c r="R23" s="49">
        <f t="shared" si="1"/>
        <v>0</v>
      </c>
      <c r="S23" s="49">
        <f t="shared" si="2"/>
        <v>0</v>
      </c>
      <c r="T23" s="49">
        <f t="shared" si="3"/>
        <v>0</v>
      </c>
      <c r="U23" s="49">
        <f t="shared" si="7"/>
        <v>0</v>
      </c>
      <c r="V23" s="50">
        <f t="shared" si="4"/>
        <v>0</v>
      </c>
      <c r="W23" s="51">
        <f t="shared" si="8"/>
        <v>0</v>
      </c>
      <c r="X23" s="49">
        <v>0</v>
      </c>
      <c r="Y23" s="90">
        <v>0.02702702702702703</v>
      </c>
      <c r="Z23" s="167">
        <v>0.02</v>
      </c>
      <c r="AA23" s="168">
        <v>0.04</v>
      </c>
      <c r="AB23" s="54">
        <v>0.03</v>
      </c>
    </row>
    <row r="24" spans="1:28" s="178" customFormat="1" ht="13.5" customHeight="1">
      <c r="A24" s="480"/>
      <c r="B24" s="18" t="s">
        <v>19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>
        <v>0</v>
      </c>
      <c r="J24" s="44">
        <f t="shared" si="5"/>
        <v>0</v>
      </c>
      <c r="K24" s="42">
        <v>1</v>
      </c>
      <c r="L24" s="88">
        <v>3</v>
      </c>
      <c r="M24" s="41">
        <v>80</v>
      </c>
      <c r="N24" s="42">
        <v>160</v>
      </c>
      <c r="O24" s="47">
        <v>207</v>
      </c>
      <c r="P24" s="48">
        <f t="shared" si="0"/>
        <v>0</v>
      </c>
      <c r="Q24" s="49">
        <f t="shared" si="6"/>
        <v>0</v>
      </c>
      <c r="R24" s="49">
        <f t="shared" si="1"/>
        <v>0</v>
      </c>
      <c r="S24" s="49">
        <f t="shared" si="2"/>
        <v>0</v>
      </c>
      <c r="T24" s="49">
        <f t="shared" si="3"/>
        <v>0</v>
      </c>
      <c r="U24" s="49">
        <f t="shared" si="7"/>
        <v>0</v>
      </c>
      <c r="V24" s="50">
        <f t="shared" si="4"/>
        <v>0</v>
      </c>
      <c r="W24" s="51">
        <f t="shared" si="8"/>
        <v>0</v>
      </c>
      <c r="X24" s="49">
        <v>0.02702702702702703</v>
      </c>
      <c r="Y24" s="90">
        <v>0.08108108108108109</v>
      </c>
      <c r="Z24" s="167">
        <v>0.03</v>
      </c>
      <c r="AA24" s="168">
        <v>0.05</v>
      </c>
      <c r="AB24" s="54">
        <v>0.07</v>
      </c>
    </row>
    <row r="25" spans="1:28" s="178" customFormat="1" ht="13.5" customHeight="1">
      <c r="A25" s="480"/>
      <c r="B25" s="18" t="s">
        <v>20</v>
      </c>
      <c r="C25" s="41">
        <v>0</v>
      </c>
      <c r="D25" s="42">
        <v>0</v>
      </c>
      <c r="E25" s="42">
        <v>0</v>
      </c>
      <c r="F25" s="42">
        <v>1</v>
      </c>
      <c r="G25" s="42">
        <v>0</v>
      </c>
      <c r="H25" s="42">
        <v>0</v>
      </c>
      <c r="I25" s="43">
        <v>0</v>
      </c>
      <c r="J25" s="44">
        <f t="shared" si="5"/>
        <v>1</v>
      </c>
      <c r="K25" s="42">
        <v>1</v>
      </c>
      <c r="L25" s="88">
        <v>0</v>
      </c>
      <c r="M25" s="41">
        <v>86</v>
      </c>
      <c r="N25" s="42">
        <v>145</v>
      </c>
      <c r="O25" s="47">
        <v>163</v>
      </c>
      <c r="P25" s="48">
        <f t="shared" si="0"/>
        <v>0</v>
      </c>
      <c r="Q25" s="49">
        <f t="shared" si="6"/>
        <v>0</v>
      </c>
      <c r="R25" s="49">
        <f t="shared" si="1"/>
        <v>0</v>
      </c>
      <c r="S25" s="49">
        <f t="shared" si="2"/>
        <v>0.09090909090909091</v>
      </c>
      <c r="T25" s="49">
        <f t="shared" si="3"/>
        <v>0</v>
      </c>
      <c r="U25" s="49">
        <f t="shared" si="7"/>
        <v>0</v>
      </c>
      <c r="V25" s="50">
        <f t="shared" si="4"/>
        <v>0</v>
      </c>
      <c r="W25" s="51">
        <f t="shared" si="8"/>
        <v>0.02702702702702703</v>
      </c>
      <c r="X25" s="49">
        <v>0.02702702702702703</v>
      </c>
      <c r="Y25" s="90">
        <v>0</v>
      </c>
      <c r="Z25" s="167">
        <v>0.03</v>
      </c>
      <c r="AA25" s="168">
        <v>0.05</v>
      </c>
      <c r="AB25" s="54">
        <v>0.05</v>
      </c>
    </row>
    <row r="26" spans="1:28" s="178" customFormat="1" ht="13.5" customHeight="1">
      <c r="A26" s="489">
        <v>6</v>
      </c>
      <c r="B26" s="17" t="s">
        <v>21</v>
      </c>
      <c r="C26" s="128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30">
        <v>0</v>
      </c>
      <c r="J26" s="74">
        <f t="shared" si="5"/>
        <v>0</v>
      </c>
      <c r="K26" s="129">
        <v>1</v>
      </c>
      <c r="L26" s="92">
        <v>2</v>
      </c>
      <c r="M26" s="128">
        <v>108</v>
      </c>
      <c r="N26" s="129">
        <v>214</v>
      </c>
      <c r="O26" s="79">
        <v>161</v>
      </c>
      <c r="P26" s="80">
        <f t="shared" si="0"/>
        <v>0</v>
      </c>
      <c r="Q26" s="81">
        <f t="shared" si="6"/>
        <v>0</v>
      </c>
      <c r="R26" s="81">
        <f t="shared" si="1"/>
        <v>0</v>
      </c>
      <c r="S26" s="81">
        <f t="shared" si="2"/>
        <v>0</v>
      </c>
      <c r="T26" s="81">
        <f t="shared" si="3"/>
        <v>0</v>
      </c>
      <c r="U26" s="81">
        <f t="shared" si="7"/>
        <v>0</v>
      </c>
      <c r="V26" s="82">
        <f t="shared" si="4"/>
        <v>0</v>
      </c>
      <c r="W26" s="83">
        <f t="shared" si="8"/>
        <v>0</v>
      </c>
      <c r="X26" s="81">
        <v>0.02702702702702703</v>
      </c>
      <c r="Y26" s="94">
        <v>0.05405405405405406</v>
      </c>
      <c r="Z26" s="171">
        <v>0.03</v>
      </c>
      <c r="AA26" s="172">
        <v>0.07</v>
      </c>
      <c r="AB26" s="86">
        <v>0.05</v>
      </c>
    </row>
    <row r="27" spans="1:28" s="178" customFormat="1" ht="13.5" customHeight="1">
      <c r="A27" s="477"/>
      <c r="B27" s="18" t="s">
        <v>22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3">
        <v>0</v>
      </c>
      <c r="J27" s="44">
        <f t="shared" si="5"/>
        <v>0</v>
      </c>
      <c r="K27" s="42">
        <v>0</v>
      </c>
      <c r="L27" s="88">
        <v>1</v>
      </c>
      <c r="M27" s="41">
        <v>103</v>
      </c>
      <c r="N27" s="42">
        <v>222</v>
      </c>
      <c r="O27" s="47">
        <v>164</v>
      </c>
      <c r="P27" s="48">
        <f t="shared" si="0"/>
        <v>0</v>
      </c>
      <c r="Q27" s="49">
        <f t="shared" si="6"/>
        <v>0</v>
      </c>
      <c r="R27" s="49">
        <f t="shared" si="1"/>
        <v>0</v>
      </c>
      <c r="S27" s="49">
        <f t="shared" si="2"/>
        <v>0</v>
      </c>
      <c r="T27" s="49">
        <f t="shared" si="3"/>
        <v>0</v>
      </c>
      <c r="U27" s="49">
        <f t="shared" si="7"/>
        <v>0</v>
      </c>
      <c r="V27" s="166">
        <f t="shared" si="4"/>
        <v>0</v>
      </c>
      <c r="W27" s="51">
        <f t="shared" si="8"/>
        <v>0</v>
      </c>
      <c r="X27" s="49">
        <v>0</v>
      </c>
      <c r="Y27" s="90">
        <v>0.02702702702702703</v>
      </c>
      <c r="Z27" s="167">
        <v>0.03</v>
      </c>
      <c r="AA27" s="168">
        <v>0.07</v>
      </c>
      <c r="AB27" s="54">
        <v>0.05</v>
      </c>
    </row>
    <row r="28" spans="1:28" s="178" customFormat="1" ht="13.5" customHeight="1">
      <c r="A28" s="477"/>
      <c r="B28" s="18" t="s">
        <v>23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3">
        <v>0</v>
      </c>
      <c r="J28" s="44">
        <f t="shared" si="5"/>
        <v>0</v>
      </c>
      <c r="K28" s="42">
        <v>1</v>
      </c>
      <c r="L28" s="88">
        <v>0</v>
      </c>
      <c r="M28" s="41">
        <v>114</v>
      </c>
      <c r="N28" s="42">
        <v>289</v>
      </c>
      <c r="O28" s="47">
        <v>148</v>
      </c>
      <c r="P28" s="48">
        <f t="shared" si="0"/>
        <v>0</v>
      </c>
      <c r="Q28" s="49">
        <f t="shared" si="6"/>
        <v>0</v>
      </c>
      <c r="R28" s="49">
        <f t="shared" si="1"/>
        <v>0</v>
      </c>
      <c r="S28" s="49">
        <f t="shared" si="2"/>
        <v>0</v>
      </c>
      <c r="T28" s="49">
        <f t="shared" si="3"/>
        <v>0</v>
      </c>
      <c r="U28" s="49">
        <f t="shared" si="7"/>
        <v>0</v>
      </c>
      <c r="V28" s="166">
        <f t="shared" si="4"/>
        <v>0</v>
      </c>
      <c r="W28" s="51">
        <f t="shared" si="8"/>
        <v>0</v>
      </c>
      <c r="X28" s="49">
        <v>0.02702702702702703</v>
      </c>
      <c r="Y28" s="90">
        <v>0</v>
      </c>
      <c r="Z28" s="167">
        <v>0.04</v>
      </c>
      <c r="AA28" s="168">
        <v>0.1</v>
      </c>
      <c r="AB28" s="54">
        <v>0.05</v>
      </c>
    </row>
    <row r="29" spans="1:28" s="178" customFormat="1" ht="13.5" customHeight="1">
      <c r="A29" s="477"/>
      <c r="B29" s="18" t="s">
        <v>24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3">
        <v>0</v>
      </c>
      <c r="J29" s="44">
        <f t="shared" si="5"/>
        <v>0</v>
      </c>
      <c r="K29" s="42">
        <v>1</v>
      </c>
      <c r="L29" s="88">
        <v>1</v>
      </c>
      <c r="M29" s="41">
        <v>134</v>
      </c>
      <c r="N29" s="42">
        <v>209</v>
      </c>
      <c r="O29" s="47">
        <v>150</v>
      </c>
      <c r="P29" s="48">
        <f t="shared" si="0"/>
        <v>0</v>
      </c>
      <c r="Q29" s="49">
        <f t="shared" si="6"/>
        <v>0</v>
      </c>
      <c r="R29" s="49">
        <f t="shared" si="1"/>
        <v>0</v>
      </c>
      <c r="S29" s="49">
        <f t="shared" si="2"/>
        <v>0</v>
      </c>
      <c r="T29" s="49">
        <f t="shared" si="3"/>
        <v>0</v>
      </c>
      <c r="U29" s="49">
        <f t="shared" si="7"/>
        <v>0</v>
      </c>
      <c r="V29" s="166">
        <f t="shared" si="4"/>
        <v>0</v>
      </c>
      <c r="W29" s="51">
        <f t="shared" si="8"/>
        <v>0</v>
      </c>
      <c r="X29" s="49">
        <v>0.02702702702702703</v>
      </c>
      <c r="Y29" s="90">
        <v>0.02702702702702703</v>
      </c>
      <c r="Z29" s="167">
        <v>0.04</v>
      </c>
      <c r="AA29" s="168">
        <v>0.07</v>
      </c>
      <c r="AB29" s="54">
        <v>0.05</v>
      </c>
    </row>
    <row r="30" spans="1:28" s="178" customFormat="1" ht="13.5" customHeight="1">
      <c r="A30" s="478"/>
      <c r="B30" s="174">
        <v>26</v>
      </c>
      <c r="C30" s="56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0</v>
      </c>
      <c r="J30" s="59">
        <f t="shared" si="5"/>
        <v>0</v>
      </c>
      <c r="K30" s="57">
        <v>0</v>
      </c>
      <c r="L30" s="175">
        <v>0</v>
      </c>
      <c r="M30" s="56">
        <v>95</v>
      </c>
      <c r="N30" s="57">
        <v>176</v>
      </c>
      <c r="O30" s="62">
        <v>158</v>
      </c>
      <c r="P30" s="63">
        <f t="shared" si="0"/>
        <v>0</v>
      </c>
      <c r="Q30" s="64">
        <f t="shared" si="6"/>
        <v>0</v>
      </c>
      <c r="R30" s="64">
        <f t="shared" si="1"/>
        <v>0</v>
      </c>
      <c r="S30" s="64">
        <f t="shared" si="2"/>
        <v>0</v>
      </c>
      <c r="T30" s="64">
        <f t="shared" si="3"/>
        <v>0</v>
      </c>
      <c r="U30" s="64">
        <f t="shared" si="7"/>
        <v>0</v>
      </c>
      <c r="V30" s="169">
        <f t="shared" si="4"/>
        <v>0</v>
      </c>
      <c r="W30" s="66">
        <f t="shared" si="8"/>
        <v>0</v>
      </c>
      <c r="X30" s="64">
        <v>0</v>
      </c>
      <c r="Y30" s="177">
        <v>0</v>
      </c>
      <c r="Z30" s="179">
        <v>0.03</v>
      </c>
      <c r="AA30" s="180">
        <v>0.06</v>
      </c>
      <c r="AB30" s="69">
        <v>0.05</v>
      </c>
    </row>
    <row r="31" spans="1:28" s="178" customFormat="1" ht="13.5" customHeight="1">
      <c r="A31" s="489">
        <v>7</v>
      </c>
      <c r="B31" s="18" t="s">
        <v>26</v>
      </c>
      <c r="C31" s="41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3">
        <v>0</v>
      </c>
      <c r="J31" s="44">
        <f t="shared" si="5"/>
        <v>0</v>
      </c>
      <c r="K31" s="42">
        <v>0</v>
      </c>
      <c r="L31" s="88">
        <v>3</v>
      </c>
      <c r="M31" s="41">
        <v>94</v>
      </c>
      <c r="N31" s="42">
        <v>157</v>
      </c>
      <c r="O31" s="47">
        <v>147</v>
      </c>
      <c r="P31" s="48">
        <f t="shared" si="0"/>
        <v>0</v>
      </c>
      <c r="Q31" s="49">
        <f t="shared" si="6"/>
        <v>0</v>
      </c>
      <c r="R31" s="49">
        <f t="shared" si="1"/>
        <v>0</v>
      </c>
      <c r="S31" s="49">
        <f t="shared" si="2"/>
        <v>0</v>
      </c>
      <c r="T31" s="49">
        <f t="shared" si="3"/>
        <v>0</v>
      </c>
      <c r="U31" s="49">
        <f t="shared" si="7"/>
        <v>0</v>
      </c>
      <c r="V31" s="50">
        <f t="shared" si="4"/>
        <v>0</v>
      </c>
      <c r="W31" s="51">
        <f t="shared" si="8"/>
        <v>0</v>
      </c>
      <c r="X31" s="49">
        <v>0</v>
      </c>
      <c r="Y31" s="90">
        <v>0.08108108108108109</v>
      </c>
      <c r="Z31" s="167">
        <v>0.03</v>
      </c>
      <c r="AA31" s="168">
        <v>0.05</v>
      </c>
      <c r="AB31" s="54">
        <v>0.05</v>
      </c>
    </row>
    <row r="32" spans="1:28" s="178" customFormat="1" ht="13.5" customHeight="1">
      <c r="A32" s="477"/>
      <c r="B32" s="18" t="s">
        <v>27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3">
        <v>0</v>
      </c>
      <c r="J32" s="44">
        <f t="shared" si="5"/>
        <v>0</v>
      </c>
      <c r="K32" s="42">
        <v>0</v>
      </c>
      <c r="L32" s="88">
        <v>0</v>
      </c>
      <c r="M32" s="41">
        <v>64</v>
      </c>
      <c r="N32" s="42">
        <v>154</v>
      </c>
      <c r="O32" s="47">
        <v>127</v>
      </c>
      <c r="P32" s="48">
        <f t="shared" si="0"/>
        <v>0</v>
      </c>
      <c r="Q32" s="49">
        <f t="shared" si="6"/>
        <v>0</v>
      </c>
      <c r="R32" s="49">
        <f t="shared" si="1"/>
        <v>0</v>
      </c>
      <c r="S32" s="49">
        <f t="shared" si="2"/>
        <v>0</v>
      </c>
      <c r="T32" s="49">
        <f t="shared" si="3"/>
        <v>0</v>
      </c>
      <c r="U32" s="49">
        <f t="shared" si="7"/>
        <v>0</v>
      </c>
      <c r="V32" s="50">
        <f t="shared" si="4"/>
        <v>0</v>
      </c>
      <c r="W32" s="51">
        <f t="shared" si="8"/>
        <v>0</v>
      </c>
      <c r="X32" s="49">
        <v>0</v>
      </c>
      <c r="Y32" s="90">
        <v>0</v>
      </c>
      <c r="Z32" s="167">
        <v>0.02</v>
      </c>
      <c r="AA32" s="168">
        <v>0.05</v>
      </c>
      <c r="AB32" s="54">
        <v>0.04</v>
      </c>
    </row>
    <row r="33" spans="1:28" s="178" customFormat="1" ht="13.5" customHeight="1">
      <c r="A33" s="477"/>
      <c r="B33" s="18" t="s">
        <v>28</v>
      </c>
      <c r="C33" s="41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4">
        <f t="shared" si="5"/>
        <v>0</v>
      </c>
      <c r="K33" s="42">
        <v>1</v>
      </c>
      <c r="L33" s="88">
        <v>1</v>
      </c>
      <c r="M33" s="41">
        <v>87</v>
      </c>
      <c r="N33" s="42">
        <v>135</v>
      </c>
      <c r="O33" s="47">
        <v>128</v>
      </c>
      <c r="P33" s="48">
        <f t="shared" si="0"/>
        <v>0</v>
      </c>
      <c r="Q33" s="49">
        <f t="shared" si="6"/>
        <v>0</v>
      </c>
      <c r="R33" s="49">
        <f t="shared" si="1"/>
        <v>0</v>
      </c>
      <c r="S33" s="49">
        <f t="shared" si="2"/>
        <v>0</v>
      </c>
      <c r="T33" s="49">
        <f t="shared" si="3"/>
        <v>0</v>
      </c>
      <c r="U33" s="49">
        <f t="shared" si="7"/>
        <v>0</v>
      </c>
      <c r="V33" s="50">
        <f t="shared" si="4"/>
        <v>0</v>
      </c>
      <c r="W33" s="51">
        <f t="shared" si="8"/>
        <v>0</v>
      </c>
      <c r="X33" s="49">
        <v>0.02702702702702703</v>
      </c>
      <c r="Y33" s="90">
        <v>0.02702702702702703</v>
      </c>
      <c r="Z33" s="167">
        <v>0.03</v>
      </c>
      <c r="AA33" s="168">
        <v>0.04</v>
      </c>
      <c r="AB33" s="54">
        <v>0.04</v>
      </c>
    </row>
    <row r="34" spans="1:28" s="178" customFormat="1" ht="13.5" customHeight="1">
      <c r="A34" s="478"/>
      <c r="B34" s="18" t="s">
        <v>29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3">
        <v>0</v>
      </c>
      <c r="J34" s="44">
        <f t="shared" si="5"/>
        <v>0</v>
      </c>
      <c r="K34" s="42">
        <v>0</v>
      </c>
      <c r="L34" s="88">
        <v>1</v>
      </c>
      <c r="M34" s="41">
        <v>103</v>
      </c>
      <c r="N34" s="42">
        <v>113</v>
      </c>
      <c r="O34" s="47">
        <v>135</v>
      </c>
      <c r="P34" s="48">
        <f t="shared" si="0"/>
        <v>0</v>
      </c>
      <c r="Q34" s="49">
        <f t="shared" si="6"/>
        <v>0</v>
      </c>
      <c r="R34" s="49">
        <f t="shared" si="1"/>
        <v>0</v>
      </c>
      <c r="S34" s="49">
        <f t="shared" si="2"/>
        <v>0</v>
      </c>
      <c r="T34" s="49">
        <f t="shared" si="3"/>
        <v>0</v>
      </c>
      <c r="U34" s="49">
        <f t="shared" si="7"/>
        <v>0</v>
      </c>
      <c r="V34" s="50">
        <f t="shared" si="4"/>
        <v>0</v>
      </c>
      <c r="W34" s="51">
        <f t="shared" si="8"/>
        <v>0</v>
      </c>
      <c r="X34" s="49">
        <v>0</v>
      </c>
      <c r="Y34" s="90">
        <v>0.02702702702702703</v>
      </c>
      <c r="Z34" s="167">
        <v>0.03</v>
      </c>
      <c r="AA34" s="168">
        <v>0.04</v>
      </c>
      <c r="AB34" s="54">
        <v>0.04</v>
      </c>
    </row>
    <row r="35" spans="1:28" s="178" customFormat="1" ht="13.5" customHeight="1">
      <c r="A35" s="480">
        <v>8</v>
      </c>
      <c r="B35" s="17" t="s">
        <v>30</v>
      </c>
      <c r="C35" s="128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30">
        <v>0</v>
      </c>
      <c r="J35" s="74">
        <f t="shared" si="5"/>
        <v>0</v>
      </c>
      <c r="K35" s="129">
        <v>0</v>
      </c>
      <c r="L35" s="92">
        <v>15</v>
      </c>
      <c r="M35" s="128">
        <v>101</v>
      </c>
      <c r="N35" s="129">
        <v>151</v>
      </c>
      <c r="O35" s="79">
        <v>122</v>
      </c>
      <c r="P35" s="80">
        <f t="shared" si="0"/>
        <v>0</v>
      </c>
      <c r="Q35" s="81">
        <f t="shared" si="6"/>
        <v>0</v>
      </c>
      <c r="R35" s="81">
        <f t="shared" si="1"/>
        <v>0</v>
      </c>
      <c r="S35" s="81">
        <f t="shared" si="2"/>
        <v>0</v>
      </c>
      <c r="T35" s="81">
        <f t="shared" si="3"/>
        <v>0</v>
      </c>
      <c r="U35" s="81">
        <f t="shared" si="7"/>
        <v>0</v>
      </c>
      <c r="V35" s="82">
        <f t="shared" si="4"/>
        <v>0</v>
      </c>
      <c r="W35" s="83">
        <f t="shared" si="8"/>
        <v>0</v>
      </c>
      <c r="X35" s="81">
        <v>0</v>
      </c>
      <c r="Y35" s="94">
        <v>0.40540540540540543</v>
      </c>
      <c r="Z35" s="171">
        <v>0.03</v>
      </c>
      <c r="AA35" s="172">
        <v>0.05</v>
      </c>
      <c r="AB35" s="86">
        <v>0.04</v>
      </c>
    </row>
    <row r="36" spans="1:28" s="178" customFormat="1" ht="13.5" customHeight="1">
      <c r="A36" s="480"/>
      <c r="B36" s="18" t="s">
        <v>31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3">
        <v>0</v>
      </c>
      <c r="J36" s="44">
        <f t="shared" si="5"/>
        <v>0</v>
      </c>
      <c r="K36" s="42">
        <v>0</v>
      </c>
      <c r="L36" s="88">
        <v>1</v>
      </c>
      <c r="M36" s="41">
        <v>89</v>
      </c>
      <c r="N36" s="42">
        <v>92</v>
      </c>
      <c r="O36" s="47">
        <v>109</v>
      </c>
      <c r="P36" s="48">
        <f t="shared" si="0"/>
        <v>0</v>
      </c>
      <c r="Q36" s="49">
        <f t="shared" si="6"/>
        <v>0</v>
      </c>
      <c r="R36" s="49">
        <f t="shared" si="1"/>
        <v>0</v>
      </c>
      <c r="S36" s="49">
        <f t="shared" si="2"/>
        <v>0</v>
      </c>
      <c r="T36" s="49">
        <f t="shared" si="3"/>
        <v>0</v>
      </c>
      <c r="U36" s="49">
        <f t="shared" si="7"/>
        <v>0</v>
      </c>
      <c r="V36" s="166">
        <f t="shared" si="4"/>
        <v>0</v>
      </c>
      <c r="W36" s="51">
        <f t="shared" si="8"/>
        <v>0</v>
      </c>
      <c r="X36" s="49">
        <v>0</v>
      </c>
      <c r="Y36" s="90">
        <v>0.02702702702702703</v>
      </c>
      <c r="Z36" s="167">
        <v>0.03</v>
      </c>
      <c r="AA36" s="168">
        <v>0.03</v>
      </c>
      <c r="AB36" s="54">
        <v>0.04</v>
      </c>
    </row>
    <row r="37" spans="1:28" s="178" customFormat="1" ht="13.5" customHeight="1">
      <c r="A37" s="480"/>
      <c r="B37" s="18" t="s">
        <v>32</v>
      </c>
      <c r="C37" s="41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3">
        <v>0</v>
      </c>
      <c r="J37" s="44">
        <f t="shared" si="5"/>
        <v>0</v>
      </c>
      <c r="K37" s="42">
        <v>0</v>
      </c>
      <c r="L37" s="88">
        <v>0</v>
      </c>
      <c r="M37" s="41">
        <v>77</v>
      </c>
      <c r="N37" s="42">
        <v>114</v>
      </c>
      <c r="O37" s="47">
        <v>54</v>
      </c>
      <c r="P37" s="48">
        <f aca="true" t="shared" si="9" ref="P37:P56">C37/3</f>
        <v>0</v>
      </c>
      <c r="Q37" s="49">
        <f t="shared" si="6"/>
        <v>0</v>
      </c>
      <c r="R37" s="49">
        <f aca="true" t="shared" si="10" ref="R37:R56">E37/5</f>
        <v>0</v>
      </c>
      <c r="S37" s="49">
        <f aca="true" t="shared" si="11" ref="S37:S56">F37/11</f>
        <v>0</v>
      </c>
      <c r="T37" s="49">
        <f aca="true" t="shared" si="12" ref="T37:T56">G37/4</f>
        <v>0</v>
      </c>
      <c r="U37" s="49">
        <f t="shared" si="7"/>
        <v>0</v>
      </c>
      <c r="V37" s="166">
        <f aca="true" t="shared" si="13" ref="V37:V56">I37/4</f>
        <v>0</v>
      </c>
      <c r="W37" s="51">
        <f t="shared" si="8"/>
        <v>0</v>
      </c>
      <c r="X37" s="49">
        <v>0</v>
      </c>
      <c r="Y37" s="90">
        <v>0</v>
      </c>
      <c r="Z37" s="167">
        <v>0.03</v>
      </c>
      <c r="AA37" s="168">
        <v>0.04</v>
      </c>
      <c r="AB37" s="54">
        <v>0.02</v>
      </c>
    </row>
    <row r="38" spans="1:28" s="178" customFormat="1" ht="13.5" customHeight="1">
      <c r="A38" s="480"/>
      <c r="B38" s="18" t="s">
        <v>33</v>
      </c>
      <c r="C38" s="41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3">
        <v>0</v>
      </c>
      <c r="J38" s="44">
        <f t="shared" si="5"/>
        <v>0</v>
      </c>
      <c r="K38" s="42">
        <v>0</v>
      </c>
      <c r="L38" s="88">
        <v>0</v>
      </c>
      <c r="M38" s="41">
        <v>96</v>
      </c>
      <c r="N38" s="42">
        <v>113</v>
      </c>
      <c r="O38" s="47">
        <v>82</v>
      </c>
      <c r="P38" s="48">
        <f t="shared" si="9"/>
        <v>0</v>
      </c>
      <c r="Q38" s="49">
        <f t="shared" si="6"/>
        <v>0</v>
      </c>
      <c r="R38" s="49">
        <f t="shared" si="10"/>
        <v>0</v>
      </c>
      <c r="S38" s="49">
        <f t="shared" si="11"/>
        <v>0</v>
      </c>
      <c r="T38" s="49">
        <f t="shared" si="12"/>
        <v>0</v>
      </c>
      <c r="U38" s="49">
        <f t="shared" si="7"/>
        <v>0</v>
      </c>
      <c r="V38" s="166">
        <f t="shared" si="13"/>
        <v>0</v>
      </c>
      <c r="W38" s="51">
        <f t="shared" si="8"/>
        <v>0</v>
      </c>
      <c r="X38" s="49">
        <v>0</v>
      </c>
      <c r="Y38" s="90">
        <v>0</v>
      </c>
      <c r="Z38" s="167">
        <v>0.03</v>
      </c>
      <c r="AA38" s="168">
        <v>0.04</v>
      </c>
      <c r="AB38" s="54">
        <v>0.03</v>
      </c>
    </row>
    <row r="39" spans="1:28" s="178" customFormat="1" ht="13.5" customHeight="1">
      <c r="A39" s="480">
        <v>9</v>
      </c>
      <c r="B39" s="17" t="s">
        <v>34</v>
      </c>
      <c r="C39" s="128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30">
        <v>0</v>
      </c>
      <c r="J39" s="74">
        <f t="shared" si="5"/>
        <v>0</v>
      </c>
      <c r="K39" s="129">
        <v>0</v>
      </c>
      <c r="L39" s="92">
        <v>1</v>
      </c>
      <c r="M39" s="128">
        <v>106</v>
      </c>
      <c r="N39" s="129">
        <v>109</v>
      </c>
      <c r="O39" s="79">
        <v>77</v>
      </c>
      <c r="P39" s="80">
        <f t="shared" si="9"/>
        <v>0</v>
      </c>
      <c r="Q39" s="81">
        <f t="shared" si="6"/>
        <v>0</v>
      </c>
      <c r="R39" s="81">
        <f t="shared" si="10"/>
        <v>0</v>
      </c>
      <c r="S39" s="81">
        <f t="shared" si="11"/>
        <v>0</v>
      </c>
      <c r="T39" s="81">
        <f t="shared" si="12"/>
        <v>0</v>
      </c>
      <c r="U39" s="81">
        <f t="shared" si="7"/>
        <v>0</v>
      </c>
      <c r="V39" s="282">
        <f t="shared" si="13"/>
        <v>0</v>
      </c>
      <c r="W39" s="83">
        <f t="shared" si="8"/>
        <v>0</v>
      </c>
      <c r="X39" s="81">
        <v>0</v>
      </c>
      <c r="Y39" s="94">
        <v>0.02702702702702703</v>
      </c>
      <c r="Z39" s="171">
        <v>0.03</v>
      </c>
      <c r="AA39" s="172">
        <v>0.04</v>
      </c>
      <c r="AB39" s="86">
        <v>0.03</v>
      </c>
    </row>
    <row r="40" spans="1:28" s="178" customFormat="1" ht="13.5" customHeight="1">
      <c r="A40" s="480"/>
      <c r="B40" s="18" t="s">
        <v>35</v>
      </c>
      <c r="C40" s="41">
        <v>0</v>
      </c>
      <c r="D40" s="42">
        <v>2</v>
      </c>
      <c r="E40" s="42">
        <v>0</v>
      </c>
      <c r="F40" s="42">
        <v>0</v>
      </c>
      <c r="G40" s="42">
        <v>0</v>
      </c>
      <c r="H40" s="42">
        <v>0</v>
      </c>
      <c r="I40" s="43">
        <v>0</v>
      </c>
      <c r="J40" s="44">
        <f t="shared" si="5"/>
        <v>2</v>
      </c>
      <c r="K40" s="42">
        <v>0</v>
      </c>
      <c r="L40" s="88">
        <v>1</v>
      </c>
      <c r="M40" s="41">
        <v>94</v>
      </c>
      <c r="N40" s="42">
        <v>89</v>
      </c>
      <c r="O40" s="47">
        <v>93</v>
      </c>
      <c r="P40" s="48">
        <f t="shared" si="9"/>
        <v>0</v>
      </c>
      <c r="Q40" s="49">
        <f t="shared" si="6"/>
        <v>0.3333333333333333</v>
      </c>
      <c r="R40" s="49">
        <f t="shared" si="10"/>
        <v>0</v>
      </c>
      <c r="S40" s="49">
        <f t="shared" si="11"/>
        <v>0</v>
      </c>
      <c r="T40" s="49">
        <f t="shared" si="12"/>
        <v>0</v>
      </c>
      <c r="U40" s="49">
        <f t="shared" si="7"/>
        <v>0</v>
      </c>
      <c r="V40" s="50">
        <f t="shared" si="13"/>
        <v>0</v>
      </c>
      <c r="W40" s="51">
        <f t="shared" si="8"/>
        <v>0.05405405405405406</v>
      </c>
      <c r="X40" s="49">
        <v>0</v>
      </c>
      <c r="Y40" s="90">
        <v>0.02702702702702703</v>
      </c>
      <c r="Z40" s="167">
        <v>0.03</v>
      </c>
      <c r="AA40" s="168">
        <v>0.03</v>
      </c>
      <c r="AB40" s="54">
        <v>0.03</v>
      </c>
    </row>
    <row r="41" spans="1:28" s="178" customFormat="1" ht="13.5" customHeight="1">
      <c r="A41" s="480"/>
      <c r="B41" s="18" t="s">
        <v>36</v>
      </c>
      <c r="C41" s="41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3">
        <v>0</v>
      </c>
      <c r="J41" s="44">
        <f t="shared" si="5"/>
        <v>1</v>
      </c>
      <c r="K41" s="42">
        <v>0</v>
      </c>
      <c r="L41" s="88">
        <v>0</v>
      </c>
      <c r="M41" s="41">
        <v>88</v>
      </c>
      <c r="N41" s="42">
        <v>97</v>
      </c>
      <c r="O41" s="47">
        <v>106</v>
      </c>
      <c r="P41" s="48">
        <f t="shared" si="9"/>
        <v>0</v>
      </c>
      <c r="Q41" s="49">
        <f t="shared" si="6"/>
        <v>0</v>
      </c>
      <c r="R41" s="49">
        <f t="shared" si="10"/>
        <v>0.2</v>
      </c>
      <c r="S41" s="49">
        <f t="shared" si="11"/>
        <v>0</v>
      </c>
      <c r="T41" s="49">
        <f t="shared" si="12"/>
        <v>0</v>
      </c>
      <c r="U41" s="49">
        <f t="shared" si="7"/>
        <v>0</v>
      </c>
      <c r="V41" s="50">
        <f t="shared" si="13"/>
        <v>0</v>
      </c>
      <c r="W41" s="51">
        <f t="shared" si="8"/>
        <v>0.02702702702702703</v>
      </c>
      <c r="X41" s="49">
        <v>0</v>
      </c>
      <c r="Y41" s="90">
        <v>0</v>
      </c>
      <c r="Z41" s="167">
        <v>0.03</v>
      </c>
      <c r="AA41" s="168">
        <v>0.03</v>
      </c>
      <c r="AB41" s="54">
        <v>0.03</v>
      </c>
    </row>
    <row r="42" spans="1:28" s="178" customFormat="1" ht="13.5" customHeight="1">
      <c r="A42" s="480"/>
      <c r="B42" s="18" t="s">
        <v>37</v>
      </c>
      <c r="C42" s="41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3">
        <v>0</v>
      </c>
      <c r="J42" s="44">
        <f t="shared" si="5"/>
        <v>0</v>
      </c>
      <c r="K42" s="42">
        <v>1</v>
      </c>
      <c r="L42" s="88">
        <v>0</v>
      </c>
      <c r="M42" s="41">
        <v>60</v>
      </c>
      <c r="N42" s="42">
        <v>66</v>
      </c>
      <c r="O42" s="47">
        <v>66</v>
      </c>
      <c r="P42" s="48">
        <f t="shared" si="9"/>
        <v>0</v>
      </c>
      <c r="Q42" s="49">
        <f t="shared" si="6"/>
        <v>0</v>
      </c>
      <c r="R42" s="49">
        <f t="shared" si="10"/>
        <v>0</v>
      </c>
      <c r="S42" s="49">
        <f t="shared" si="11"/>
        <v>0</v>
      </c>
      <c r="T42" s="49">
        <f t="shared" si="12"/>
        <v>0</v>
      </c>
      <c r="U42" s="49">
        <f t="shared" si="7"/>
        <v>0</v>
      </c>
      <c r="V42" s="50">
        <f t="shared" si="13"/>
        <v>0</v>
      </c>
      <c r="W42" s="51">
        <f t="shared" si="8"/>
        <v>0</v>
      </c>
      <c r="X42" s="49">
        <v>0.02702702702702703</v>
      </c>
      <c r="Y42" s="90">
        <v>0</v>
      </c>
      <c r="Z42" s="167">
        <v>0.02</v>
      </c>
      <c r="AA42" s="168">
        <v>0.02</v>
      </c>
      <c r="AB42" s="54">
        <v>0.02</v>
      </c>
    </row>
    <row r="43" spans="1:28" s="178" customFormat="1" ht="13.5" customHeight="1">
      <c r="A43" s="480"/>
      <c r="B43" s="174" t="s">
        <v>38</v>
      </c>
      <c r="C43" s="56">
        <v>0</v>
      </c>
      <c r="D43" s="57">
        <v>0</v>
      </c>
      <c r="E43" s="57">
        <v>1</v>
      </c>
      <c r="F43" s="57">
        <v>0</v>
      </c>
      <c r="G43" s="57">
        <v>0</v>
      </c>
      <c r="H43" s="57">
        <v>0</v>
      </c>
      <c r="I43" s="58">
        <v>0</v>
      </c>
      <c r="J43" s="59">
        <f t="shared" si="5"/>
        <v>1</v>
      </c>
      <c r="K43" s="57">
        <v>0</v>
      </c>
      <c r="L43" s="175">
        <v>0</v>
      </c>
      <c r="M43" s="56">
        <v>72</v>
      </c>
      <c r="N43" s="57">
        <v>96</v>
      </c>
      <c r="O43" s="62">
        <v>47</v>
      </c>
      <c r="P43" s="63">
        <f t="shared" si="9"/>
        <v>0</v>
      </c>
      <c r="Q43" s="64">
        <f t="shared" si="6"/>
        <v>0</v>
      </c>
      <c r="R43" s="64">
        <f t="shared" si="10"/>
        <v>0.2</v>
      </c>
      <c r="S43" s="64">
        <f t="shared" si="11"/>
        <v>0</v>
      </c>
      <c r="T43" s="64">
        <f t="shared" si="12"/>
        <v>0</v>
      </c>
      <c r="U43" s="64">
        <f t="shared" si="7"/>
        <v>0</v>
      </c>
      <c r="V43" s="65">
        <f t="shared" si="13"/>
        <v>0</v>
      </c>
      <c r="W43" s="66">
        <f t="shared" si="8"/>
        <v>0.02702702702702703</v>
      </c>
      <c r="X43" s="64">
        <v>0</v>
      </c>
      <c r="Y43" s="177">
        <v>0</v>
      </c>
      <c r="Z43" s="179">
        <v>0.02</v>
      </c>
      <c r="AA43" s="180">
        <v>0.03</v>
      </c>
      <c r="AB43" s="69">
        <v>0.02</v>
      </c>
    </row>
    <row r="44" spans="1:28" s="178" customFormat="1" ht="13.5" customHeight="1">
      <c r="A44" s="480">
        <v>10</v>
      </c>
      <c r="B44" s="17" t="s">
        <v>39</v>
      </c>
      <c r="C44" s="128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30">
        <v>0</v>
      </c>
      <c r="J44" s="74">
        <f t="shared" si="5"/>
        <v>0</v>
      </c>
      <c r="K44" s="129">
        <v>0</v>
      </c>
      <c r="L44" s="92">
        <v>0</v>
      </c>
      <c r="M44" s="128">
        <v>91</v>
      </c>
      <c r="N44" s="129">
        <v>90</v>
      </c>
      <c r="O44" s="79">
        <v>79</v>
      </c>
      <c r="P44" s="80">
        <f t="shared" si="9"/>
        <v>0</v>
      </c>
      <c r="Q44" s="81">
        <f t="shared" si="6"/>
        <v>0</v>
      </c>
      <c r="R44" s="81">
        <f t="shared" si="10"/>
        <v>0</v>
      </c>
      <c r="S44" s="81">
        <f t="shared" si="11"/>
        <v>0</v>
      </c>
      <c r="T44" s="81">
        <f t="shared" si="12"/>
        <v>0</v>
      </c>
      <c r="U44" s="81">
        <f t="shared" si="7"/>
        <v>0</v>
      </c>
      <c r="V44" s="82">
        <f t="shared" si="13"/>
        <v>0</v>
      </c>
      <c r="W44" s="83">
        <f t="shared" si="8"/>
        <v>0</v>
      </c>
      <c r="X44" s="81">
        <v>0</v>
      </c>
      <c r="Y44" s="94">
        <v>0</v>
      </c>
      <c r="Z44" s="171">
        <v>0.03</v>
      </c>
      <c r="AA44" s="172">
        <v>0.03</v>
      </c>
      <c r="AB44" s="86">
        <v>0.03</v>
      </c>
    </row>
    <row r="45" spans="1:28" s="178" customFormat="1" ht="13.5" customHeight="1">
      <c r="A45" s="480"/>
      <c r="B45" s="18" t="s">
        <v>40</v>
      </c>
      <c r="C45" s="41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3">
        <v>0</v>
      </c>
      <c r="J45" s="44">
        <f t="shared" si="5"/>
        <v>0</v>
      </c>
      <c r="K45" s="42">
        <v>1</v>
      </c>
      <c r="L45" s="88">
        <v>0</v>
      </c>
      <c r="M45" s="41">
        <v>105</v>
      </c>
      <c r="N45" s="42">
        <v>79</v>
      </c>
      <c r="O45" s="47">
        <v>63</v>
      </c>
      <c r="P45" s="48">
        <f t="shared" si="9"/>
        <v>0</v>
      </c>
      <c r="Q45" s="49">
        <f t="shared" si="6"/>
        <v>0</v>
      </c>
      <c r="R45" s="49">
        <f t="shared" si="10"/>
        <v>0</v>
      </c>
      <c r="S45" s="49">
        <f t="shared" si="11"/>
        <v>0</v>
      </c>
      <c r="T45" s="49">
        <f t="shared" si="12"/>
        <v>0</v>
      </c>
      <c r="U45" s="49">
        <f t="shared" si="7"/>
        <v>0</v>
      </c>
      <c r="V45" s="166">
        <f t="shared" si="13"/>
        <v>0</v>
      </c>
      <c r="W45" s="51">
        <f t="shared" si="8"/>
        <v>0</v>
      </c>
      <c r="X45" s="49">
        <v>0.02702702702702703</v>
      </c>
      <c r="Y45" s="90">
        <v>0</v>
      </c>
      <c r="Z45" s="167">
        <v>0.03</v>
      </c>
      <c r="AA45" s="168">
        <v>0.03</v>
      </c>
      <c r="AB45" s="54">
        <v>0.02</v>
      </c>
    </row>
    <row r="46" spans="1:28" s="178" customFormat="1" ht="13.5" customHeight="1">
      <c r="A46" s="480"/>
      <c r="B46" s="18" t="s">
        <v>41</v>
      </c>
      <c r="C46" s="41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3">
        <v>0</v>
      </c>
      <c r="J46" s="44">
        <f t="shared" si="5"/>
        <v>1</v>
      </c>
      <c r="K46" s="42">
        <v>0</v>
      </c>
      <c r="L46" s="88">
        <v>0</v>
      </c>
      <c r="M46" s="41">
        <v>96</v>
      </c>
      <c r="N46" s="42">
        <v>98</v>
      </c>
      <c r="O46" s="47">
        <v>57</v>
      </c>
      <c r="P46" s="48">
        <f t="shared" si="9"/>
        <v>0</v>
      </c>
      <c r="Q46" s="49">
        <f t="shared" si="6"/>
        <v>0</v>
      </c>
      <c r="R46" s="49">
        <f t="shared" si="10"/>
        <v>0.2</v>
      </c>
      <c r="S46" s="49">
        <f t="shared" si="11"/>
        <v>0</v>
      </c>
      <c r="T46" s="49">
        <f t="shared" si="12"/>
        <v>0</v>
      </c>
      <c r="U46" s="49">
        <f t="shared" si="7"/>
        <v>0</v>
      </c>
      <c r="V46" s="166">
        <f t="shared" si="13"/>
        <v>0</v>
      </c>
      <c r="W46" s="51">
        <f t="shared" si="8"/>
        <v>0.02702702702702703</v>
      </c>
      <c r="X46" s="49">
        <v>0</v>
      </c>
      <c r="Y46" s="90">
        <v>0</v>
      </c>
      <c r="Z46" s="167">
        <v>0.03</v>
      </c>
      <c r="AA46" s="168">
        <v>0.03</v>
      </c>
      <c r="AB46" s="54">
        <v>0.02</v>
      </c>
    </row>
    <row r="47" spans="1:28" s="178" customFormat="1" ht="13.5" customHeight="1">
      <c r="A47" s="480"/>
      <c r="B47" s="18" t="s">
        <v>42</v>
      </c>
      <c r="C47" s="41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3">
        <v>0</v>
      </c>
      <c r="J47" s="44">
        <f t="shared" si="5"/>
        <v>0</v>
      </c>
      <c r="K47" s="42">
        <v>1</v>
      </c>
      <c r="L47" s="88">
        <v>1</v>
      </c>
      <c r="M47" s="41">
        <v>103</v>
      </c>
      <c r="N47" s="42">
        <v>103</v>
      </c>
      <c r="O47" s="47">
        <v>69</v>
      </c>
      <c r="P47" s="48">
        <f t="shared" si="9"/>
        <v>0</v>
      </c>
      <c r="Q47" s="49">
        <f t="shared" si="6"/>
        <v>0</v>
      </c>
      <c r="R47" s="49">
        <f t="shared" si="10"/>
        <v>0</v>
      </c>
      <c r="S47" s="49">
        <f t="shared" si="11"/>
        <v>0</v>
      </c>
      <c r="T47" s="49">
        <f t="shared" si="12"/>
        <v>0</v>
      </c>
      <c r="U47" s="49">
        <f t="shared" si="7"/>
        <v>0</v>
      </c>
      <c r="V47" s="166">
        <f t="shared" si="13"/>
        <v>0</v>
      </c>
      <c r="W47" s="51">
        <f t="shared" si="8"/>
        <v>0</v>
      </c>
      <c r="X47" s="49">
        <v>0.02702702702702703</v>
      </c>
      <c r="Y47" s="90">
        <v>0.02702702702702703</v>
      </c>
      <c r="Z47" s="167">
        <v>0.03</v>
      </c>
      <c r="AA47" s="168">
        <v>0.03</v>
      </c>
      <c r="AB47" s="54">
        <v>0.02</v>
      </c>
    </row>
    <row r="48" spans="1:28" s="178" customFormat="1" ht="13.5" customHeight="1">
      <c r="A48" s="480">
        <v>11</v>
      </c>
      <c r="B48" s="17" t="s">
        <v>43</v>
      </c>
      <c r="C48" s="128">
        <v>0</v>
      </c>
      <c r="D48" s="129">
        <v>2</v>
      </c>
      <c r="E48" s="129">
        <v>0</v>
      </c>
      <c r="F48" s="129">
        <v>0</v>
      </c>
      <c r="G48" s="129">
        <v>0</v>
      </c>
      <c r="H48" s="129">
        <v>0</v>
      </c>
      <c r="I48" s="130">
        <v>0</v>
      </c>
      <c r="J48" s="74">
        <f t="shared" si="5"/>
        <v>2</v>
      </c>
      <c r="K48" s="129">
        <v>0</v>
      </c>
      <c r="L48" s="92">
        <v>1</v>
      </c>
      <c r="M48" s="128">
        <v>84</v>
      </c>
      <c r="N48" s="129">
        <v>73</v>
      </c>
      <c r="O48" s="79">
        <v>67</v>
      </c>
      <c r="P48" s="80">
        <f t="shared" si="9"/>
        <v>0</v>
      </c>
      <c r="Q48" s="81">
        <f t="shared" si="6"/>
        <v>0.3333333333333333</v>
      </c>
      <c r="R48" s="81">
        <f t="shared" si="10"/>
        <v>0</v>
      </c>
      <c r="S48" s="81">
        <f t="shared" si="11"/>
        <v>0</v>
      </c>
      <c r="T48" s="81">
        <f t="shared" si="12"/>
        <v>0</v>
      </c>
      <c r="U48" s="81">
        <f t="shared" si="7"/>
        <v>0</v>
      </c>
      <c r="V48" s="282">
        <f t="shared" si="13"/>
        <v>0</v>
      </c>
      <c r="W48" s="83">
        <f t="shared" si="8"/>
        <v>0.05405405405405406</v>
      </c>
      <c r="X48" s="81">
        <v>0</v>
      </c>
      <c r="Y48" s="94">
        <v>0.02702702702702703</v>
      </c>
      <c r="Z48" s="171">
        <v>0.03</v>
      </c>
      <c r="AA48" s="172">
        <v>0.02</v>
      </c>
      <c r="AB48" s="86">
        <v>0.02</v>
      </c>
    </row>
    <row r="49" spans="1:28" s="178" customFormat="1" ht="13.5" customHeight="1">
      <c r="A49" s="480"/>
      <c r="B49" s="18" t="s">
        <v>44</v>
      </c>
      <c r="C49" s="41">
        <v>0</v>
      </c>
      <c r="D49" s="42">
        <v>0</v>
      </c>
      <c r="E49" s="42">
        <v>0</v>
      </c>
      <c r="F49" s="42">
        <v>1</v>
      </c>
      <c r="G49" s="42">
        <v>0</v>
      </c>
      <c r="H49" s="42">
        <v>0</v>
      </c>
      <c r="I49" s="43">
        <v>0</v>
      </c>
      <c r="J49" s="44">
        <f t="shared" si="5"/>
        <v>1</v>
      </c>
      <c r="K49" s="42">
        <v>0</v>
      </c>
      <c r="L49" s="43">
        <v>0</v>
      </c>
      <c r="M49" s="41">
        <v>88</v>
      </c>
      <c r="N49" s="42">
        <v>86</v>
      </c>
      <c r="O49" s="47">
        <v>51</v>
      </c>
      <c r="P49" s="48">
        <f t="shared" si="9"/>
        <v>0</v>
      </c>
      <c r="Q49" s="49">
        <f t="shared" si="6"/>
        <v>0</v>
      </c>
      <c r="R49" s="49">
        <f t="shared" si="10"/>
        <v>0</v>
      </c>
      <c r="S49" s="49">
        <f t="shared" si="11"/>
        <v>0.09090909090909091</v>
      </c>
      <c r="T49" s="49">
        <f t="shared" si="12"/>
        <v>0</v>
      </c>
      <c r="U49" s="49">
        <f t="shared" si="7"/>
        <v>0</v>
      </c>
      <c r="V49" s="50">
        <f t="shared" si="13"/>
        <v>0</v>
      </c>
      <c r="W49" s="51">
        <f t="shared" si="8"/>
        <v>0.02702702702702703</v>
      </c>
      <c r="X49" s="49">
        <v>0</v>
      </c>
      <c r="Y49" s="90">
        <v>0</v>
      </c>
      <c r="Z49" s="167">
        <v>0.03</v>
      </c>
      <c r="AA49" s="168">
        <v>0.03</v>
      </c>
      <c r="AB49" s="54">
        <v>0.02</v>
      </c>
    </row>
    <row r="50" spans="1:28" s="178" customFormat="1" ht="13.5" customHeight="1">
      <c r="A50" s="480"/>
      <c r="B50" s="18" t="s">
        <v>45</v>
      </c>
      <c r="C50" s="41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3">
        <v>0</v>
      </c>
      <c r="J50" s="44">
        <f t="shared" si="5"/>
        <v>0</v>
      </c>
      <c r="K50" s="42">
        <v>0</v>
      </c>
      <c r="L50" s="43">
        <v>0</v>
      </c>
      <c r="M50" s="41">
        <v>89</v>
      </c>
      <c r="N50" s="42">
        <v>82</v>
      </c>
      <c r="O50" s="181">
        <v>74</v>
      </c>
      <c r="P50" s="48">
        <f t="shared" si="9"/>
        <v>0</v>
      </c>
      <c r="Q50" s="49">
        <f t="shared" si="6"/>
        <v>0</v>
      </c>
      <c r="R50" s="49">
        <f t="shared" si="10"/>
        <v>0</v>
      </c>
      <c r="S50" s="49">
        <f t="shared" si="11"/>
        <v>0</v>
      </c>
      <c r="T50" s="49">
        <f t="shared" si="12"/>
        <v>0</v>
      </c>
      <c r="U50" s="49">
        <f t="shared" si="7"/>
        <v>0</v>
      </c>
      <c r="V50" s="50">
        <f t="shared" si="13"/>
        <v>0</v>
      </c>
      <c r="W50" s="51">
        <f t="shared" si="8"/>
        <v>0</v>
      </c>
      <c r="X50" s="49">
        <v>0</v>
      </c>
      <c r="Y50" s="90">
        <v>0</v>
      </c>
      <c r="Z50" s="167">
        <v>0.03</v>
      </c>
      <c r="AA50" s="168">
        <v>0.03</v>
      </c>
      <c r="AB50" s="182">
        <v>0.02</v>
      </c>
    </row>
    <row r="51" spans="1:28" s="178" customFormat="1" ht="13.5" customHeight="1">
      <c r="A51" s="480"/>
      <c r="B51" s="18" t="s">
        <v>46</v>
      </c>
      <c r="C51" s="41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3">
        <v>0</v>
      </c>
      <c r="J51" s="44">
        <f t="shared" si="5"/>
        <v>0</v>
      </c>
      <c r="K51" s="42">
        <v>1</v>
      </c>
      <c r="L51" s="43">
        <v>0</v>
      </c>
      <c r="M51" s="41">
        <v>84</v>
      </c>
      <c r="N51" s="42">
        <v>69</v>
      </c>
      <c r="O51" s="181">
        <v>83</v>
      </c>
      <c r="P51" s="48">
        <f t="shared" si="9"/>
        <v>0</v>
      </c>
      <c r="Q51" s="49">
        <f t="shared" si="6"/>
        <v>0</v>
      </c>
      <c r="R51" s="49">
        <f t="shared" si="10"/>
        <v>0</v>
      </c>
      <c r="S51" s="49">
        <f t="shared" si="11"/>
        <v>0</v>
      </c>
      <c r="T51" s="49">
        <f t="shared" si="12"/>
        <v>0</v>
      </c>
      <c r="U51" s="49">
        <f t="shared" si="7"/>
        <v>0</v>
      </c>
      <c r="V51" s="50">
        <f t="shared" si="13"/>
        <v>0</v>
      </c>
      <c r="W51" s="51">
        <f t="shared" si="8"/>
        <v>0</v>
      </c>
      <c r="X51" s="49">
        <v>0.02702702702702703</v>
      </c>
      <c r="Y51" s="50">
        <v>0</v>
      </c>
      <c r="Z51" s="167">
        <v>0.03</v>
      </c>
      <c r="AA51" s="168">
        <v>0.02</v>
      </c>
      <c r="AB51" s="182">
        <v>0.03</v>
      </c>
    </row>
    <row r="52" spans="1:28" s="178" customFormat="1" ht="13.5" customHeight="1">
      <c r="A52" s="480">
        <v>12</v>
      </c>
      <c r="B52" s="17" t="s">
        <v>47</v>
      </c>
      <c r="C52" s="128">
        <v>0</v>
      </c>
      <c r="D52" s="129">
        <v>0</v>
      </c>
      <c r="E52" s="129">
        <v>0</v>
      </c>
      <c r="F52" s="129">
        <v>1</v>
      </c>
      <c r="G52" s="129">
        <v>0</v>
      </c>
      <c r="H52" s="129">
        <v>1</v>
      </c>
      <c r="I52" s="130">
        <v>0</v>
      </c>
      <c r="J52" s="74">
        <f t="shared" si="5"/>
        <v>2</v>
      </c>
      <c r="K52" s="129">
        <v>0</v>
      </c>
      <c r="L52" s="130">
        <v>0</v>
      </c>
      <c r="M52" s="128">
        <v>106</v>
      </c>
      <c r="N52" s="129">
        <v>82</v>
      </c>
      <c r="O52" s="183">
        <v>76</v>
      </c>
      <c r="P52" s="80">
        <f t="shared" si="9"/>
        <v>0</v>
      </c>
      <c r="Q52" s="81">
        <f t="shared" si="6"/>
        <v>0</v>
      </c>
      <c r="R52" s="81">
        <f t="shared" si="10"/>
        <v>0</v>
      </c>
      <c r="S52" s="81">
        <f t="shared" si="11"/>
        <v>0.09090909090909091</v>
      </c>
      <c r="T52" s="81">
        <f t="shared" si="12"/>
        <v>0</v>
      </c>
      <c r="U52" s="81">
        <f t="shared" si="7"/>
        <v>0.25</v>
      </c>
      <c r="V52" s="82">
        <f t="shared" si="13"/>
        <v>0</v>
      </c>
      <c r="W52" s="83">
        <f t="shared" si="8"/>
        <v>0.05405405405405406</v>
      </c>
      <c r="X52" s="81">
        <v>0</v>
      </c>
      <c r="Y52" s="82">
        <v>0</v>
      </c>
      <c r="Z52" s="171">
        <v>0.03</v>
      </c>
      <c r="AA52" s="172">
        <v>0.03</v>
      </c>
      <c r="AB52" s="184">
        <v>0.02</v>
      </c>
    </row>
    <row r="53" spans="1:28" s="178" customFormat="1" ht="13.5" customHeight="1">
      <c r="A53" s="480"/>
      <c r="B53" s="18" t="s">
        <v>48</v>
      </c>
      <c r="C53" s="41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3">
        <v>0</v>
      </c>
      <c r="J53" s="44">
        <f t="shared" si="5"/>
        <v>0</v>
      </c>
      <c r="K53" s="42">
        <v>1</v>
      </c>
      <c r="L53" s="43">
        <v>0</v>
      </c>
      <c r="M53" s="41">
        <v>79</v>
      </c>
      <c r="N53" s="42">
        <v>84</v>
      </c>
      <c r="O53" s="181">
        <v>76</v>
      </c>
      <c r="P53" s="48">
        <f t="shared" si="9"/>
        <v>0</v>
      </c>
      <c r="Q53" s="49">
        <f t="shared" si="6"/>
        <v>0</v>
      </c>
      <c r="R53" s="49">
        <f t="shared" si="10"/>
        <v>0</v>
      </c>
      <c r="S53" s="49">
        <f t="shared" si="11"/>
        <v>0</v>
      </c>
      <c r="T53" s="49">
        <f t="shared" si="12"/>
        <v>0</v>
      </c>
      <c r="U53" s="49">
        <f t="shared" si="7"/>
        <v>0</v>
      </c>
      <c r="V53" s="166">
        <f t="shared" si="13"/>
        <v>0</v>
      </c>
      <c r="W53" s="51">
        <f t="shared" si="8"/>
        <v>0</v>
      </c>
      <c r="X53" s="49">
        <v>0.02702702702702703</v>
      </c>
      <c r="Y53" s="50">
        <v>0</v>
      </c>
      <c r="Z53" s="167">
        <v>0.03</v>
      </c>
      <c r="AA53" s="168">
        <v>0.03</v>
      </c>
      <c r="AB53" s="182">
        <v>0.02</v>
      </c>
    </row>
    <row r="54" spans="1:28" s="178" customFormat="1" ht="13.5" customHeight="1">
      <c r="A54" s="480"/>
      <c r="B54" s="18" t="s">
        <v>49</v>
      </c>
      <c r="C54" s="41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3">
        <v>0</v>
      </c>
      <c r="J54" s="44">
        <f t="shared" si="5"/>
        <v>0</v>
      </c>
      <c r="K54" s="42">
        <v>0</v>
      </c>
      <c r="L54" s="43">
        <v>1</v>
      </c>
      <c r="M54" s="41">
        <v>105</v>
      </c>
      <c r="N54" s="42">
        <v>99</v>
      </c>
      <c r="O54" s="181">
        <v>93</v>
      </c>
      <c r="P54" s="48">
        <f t="shared" si="9"/>
        <v>0</v>
      </c>
      <c r="Q54" s="49">
        <f t="shared" si="6"/>
        <v>0</v>
      </c>
      <c r="R54" s="49">
        <f t="shared" si="10"/>
        <v>0</v>
      </c>
      <c r="S54" s="49">
        <f t="shared" si="11"/>
        <v>0</v>
      </c>
      <c r="T54" s="49">
        <f t="shared" si="12"/>
        <v>0</v>
      </c>
      <c r="U54" s="49">
        <f t="shared" si="7"/>
        <v>0</v>
      </c>
      <c r="V54" s="50">
        <f t="shared" si="13"/>
        <v>0</v>
      </c>
      <c r="W54" s="51">
        <f t="shared" si="8"/>
        <v>0</v>
      </c>
      <c r="X54" s="49">
        <v>0</v>
      </c>
      <c r="Y54" s="50">
        <v>0.02702702702702703</v>
      </c>
      <c r="Z54" s="167">
        <v>0.03</v>
      </c>
      <c r="AA54" s="168">
        <v>0.03</v>
      </c>
      <c r="AB54" s="182">
        <v>0.03</v>
      </c>
    </row>
    <row r="55" spans="1:28" s="178" customFormat="1" ht="13.5" customHeight="1">
      <c r="A55" s="480"/>
      <c r="B55" s="18" t="s">
        <v>50</v>
      </c>
      <c r="C55" s="41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3">
        <v>0</v>
      </c>
      <c r="J55" s="44">
        <f t="shared" si="5"/>
        <v>0</v>
      </c>
      <c r="K55" s="42">
        <v>1</v>
      </c>
      <c r="L55" s="43">
        <v>0</v>
      </c>
      <c r="M55" s="41">
        <v>93</v>
      </c>
      <c r="N55" s="42">
        <v>79</v>
      </c>
      <c r="O55" s="181">
        <v>71</v>
      </c>
      <c r="P55" s="48">
        <f t="shared" si="9"/>
        <v>0</v>
      </c>
      <c r="Q55" s="49">
        <f t="shared" si="6"/>
        <v>0</v>
      </c>
      <c r="R55" s="49">
        <f t="shared" si="10"/>
        <v>0</v>
      </c>
      <c r="S55" s="49">
        <f t="shared" si="11"/>
        <v>0</v>
      </c>
      <c r="T55" s="49">
        <f t="shared" si="12"/>
        <v>0</v>
      </c>
      <c r="U55" s="49">
        <f t="shared" si="7"/>
        <v>0</v>
      </c>
      <c r="V55" s="50">
        <f t="shared" si="13"/>
        <v>0</v>
      </c>
      <c r="W55" s="51">
        <f t="shared" si="8"/>
        <v>0</v>
      </c>
      <c r="X55" s="49">
        <v>0.02702702702702703</v>
      </c>
      <c r="Y55" s="50">
        <v>0</v>
      </c>
      <c r="Z55" s="167">
        <v>0.03</v>
      </c>
      <c r="AA55" s="168">
        <v>0.03</v>
      </c>
      <c r="AB55" s="182">
        <v>0.02</v>
      </c>
    </row>
    <row r="56" spans="1:28" s="178" customFormat="1" ht="13.5" customHeight="1">
      <c r="A56" s="480"/>
      <c r="B56" s="18" t="s">
        <v>51</v>
      </c>
      <c r="C56" s="41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3">
        <v>0</v>
      </c>
      <c r="J56" s="44">
        <f t="shared" si="5"/>
        <v>0</v>
      </c>
      <c r="K56" s="42">
        <v>0</v>
      </c>
      <c r="L56" s="43">
        <v>0</v>
      </c>
      <c r="M56" s="41">
        <v>71</v>
      </c>
      <c r="N56" s="42">
        <v>69</v>
      </c>
      <c r="O56" s="181">
        <v>58</v>
      </c>
      <c r="P56" s="48">
        <f t="shared" si="9"/>
        <v>0</v>
      </c>
      <c r="Q56" s="49">
        <f t="shared" si="6"/>
        <v>0</v>
      </c>
      <c r="R56" s="49">
        <f t="shared" si="10"/>
        <v>0</v>
      </c>
      <c r="S56" s="49">
        <f t="shared" si="11"/>
        <v>0</v>
      </c>
      <c r="T56" s="49">
        <f t="shared" si="12"/>
        <v>0</v>
      </c>
      <c r="U56" s="49">
        <f t="shared" si="7"/>
        <v>0</v>
      </c>
      <c r="V56" s="50">
        <f t="shared" si="13"/>
        <v>0</v>
      </c>
      <c r="W56" s="51">
        <f t="shared" si="8"/>
        <v>0</v>
      </c>
      <c r="X56" s="49">
        <v>0</v>
      </c>
      <c r="Y56" s="50">
        <v>0</v>
      </c>
      <c r="Z56" s="167">
        <v>0.02</v>
      </c>
      <c r="AA56" s="168">
        <v>0.02</v>
      </c>
      <c r="AB56" s="182">
        <v>0.02</v>
      </c>
    </row>
    <row r="57" spans="1:28" s="178" customFormat="1" ht="13.5" customHeight="1">
      <c r="A57" s="495"/>
      <c r="B57" s="185">
        <v>53</v>
      </c>
      <c r="C57" s="186">
        <v>0</v>
      </c>
      <c r="D57" s="187">
        <v>0</v>
      </c>
      <c r="E57" s="187">
        <v>0</v>
      </c>
      <c r="F57" s="187">
        <v>0</v>
      </c>
      <c r="G57" s="187">
        <v>0</v>
      </c>
      <c r="H57" s="187">
        <v>0</v>
      </c>
      <c r="I57" s="188">
        <v>0</v>
      </c>
      <c r="J57" s="99">
        <f t="shared" si="5"/>
        <v>0</v>
      </c>
      <c r="K57" s="187">
        <v>0</v>
      </c>
      <c r="L57" s="189">
        <v>0</v>
      </c>
      <c r="M57" s="186"/>
      <c r="N57" s="187"/>
      <c r="O57" s="190">
        <v>26</v>
      </c>
      <c r="P57" s="104"/>
      <c r="Q57" s="105"/>
      <c r="R57" s="105"/>
      <c r="S57" s="105"/>
      <c r="T57" s="105"/>
      <c r="U57" s="105"/>
      <c r="V57" s="106"/>
      <c r="W57" s="107">
        <f t="shared" si="8"/>
        <v>0</v>
      </c>
      <c r="X57" s="105">
        <v>0</v>
      </c>
      <c r="Y57" s="195">
        <v>0</v>
      </c>
      <c r="Z57" s="110"/>
      <c r="AA57" s="196"/>
      <c r="AB57" s="197">
        <v>0.01</v>
      </c>
    </row>
    <row r="58" spans="1:28" s="178" customFormat="1" ht="15.75" customHeight="1">
      <c r="A58" s="493" t="s">
        <v>60</v>
      </c>
      <c r="B58" s="494"/>
      <c r="C58" s="198">
        <f>SUM(C5:C57)</f>
        <v>0</v>
      </c>
      <c r="D58" s="199">
        <f aca="true" t="shared" si="14" ref="D58:I58">SUM(D5:D57)</f>
        <v>8</v>
      </c>
      <c r="E58" s="199">
        <f t="shared" si="14"/>
        <v>3</v>
      </c>
      <c r="F58" s="199">
        <f t="shared" si="14"/>
        <v>3</v>
      </c>
      <c r="G58" s="199">
        <f t="shared" si="14"/>
        <v>0</v>
      </c>
      <c r="H58" s="199">
        <f t="shared" si="14"/>
        <v>1</v>
      </c>
      <c r="I58" s="200">
        <f t="shared" si="14"/>
        <v>0</v>
      </c>
      <c r="J58" s="201">
        <f aca="true" t="shared" si="15" ref="J58:O58">SUM(J5:J57)</f>
        <v>15</v>
      </c>
      <c r="K58" s="199">
        <f t="shared" si="15"/>
        <v>17</v>
      </c>
      <c r="L58" s="200">
        <f t="shared" si="15"/>
        <v>44</v>
      </c>
      <c r="M58" s="198">
        <f t="shared" si="15"/>
        <v>4396</v>
      </c>
      <c r="N58" s="199">
        <f t="shared" si="15"/>
        <v>5388</v>
      </c>
      <c r="O58" s="202">
        <f t="shared" si="15"/>
        <v>5208</v>
      </c>
      <c r="P58" s="278">
        <f aca="true" t="shared" si="16" ref="P58:V58">SUM(P5:P57)</f>
        <v>0</v>
      </c>
      <c r="Q58" s="205">
        <f t="shared" si="16"/>
        <v>1.3333333333333333</v>
      </c>
      <c r="R58" s="205">
        <f t="shared" si="16"/>
        <v>0.6000000000000001</v>
      </c>
      <c r="S58" s="205">
        <f t="shared" si="16"/>
        <v>0.2727272727272727</v>
      </c>
      <c r="T58" s="205">
        <f t="shared" si="16"/>
        <v>0</v>
      </c>
      <c r="U58" s="205">
        <f t="shared" si="16"/>
        <v>0.25</v>
      </c>
      <c r="V58" s="207">
        <f t="shared" si="16"/>
        <v>0</v>
      </c>
      <c r="W58" s="204">
        <f>SUM(W5:W57)</f>
        <v>0.40540540540540543</v>
      </c>
      <c r="X58" s="205">
        <f>SUM(X5:X57)</f>
        <v>0.4594594594594595</v>
      </c>
      <c r="Y58" s="206">
        <f>SUM(Y5:Y57)</f>
        <v>1.1891891891891888</v>
      </c>
      <c r="Z58" s="308">
        <v>1.4</v>
      </c>
      <c r="AA58" s="205">
        <v>1.78</v>
      </c>
      <c r="AB58" s="207">
        <v>1.72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P2:AB2"/>
    <mergeCell ref="C2:O2"/>
    <mergeCell ref="C3:I3"/>
    <mergeCell ref="J3:L3"/>
    <mergeCell ref="P3:V3"/>
    <mergeCell ref="A13:A17"/>
    <mergeCell ref="A22:A25"/>
    <mergeCell ref="A52:A57"/>
    <mergeCell ref="A18:A21"/>
    <mergeCell ref="A26:A30"/>
    <mergeCell ref="A31:A34"/>
    <mergeCell ref="A58:B58"/>
    <mergeCell ref="A35:A38"/>
    <mergeCell ref="A39:A43"/>
    <mergeCell ref="A44:A47"/>
    <mergeCell ref="A48:A51"/>
    <mergeCell ref="Z3:AB3"/>
    <mergeCell ref="W3:Y3"/>
    <mergeCell ref="M3:O3"/>
    <mergeCell ref="A5:A8"/>
    <mergeCell ref="A9:A1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89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8">
        <v>0</v>
      </c>
      <c r="J5" s="117">
        <f>SUM(C5:I5)</f>
        <v>0</v>
      </c>
      <c r="K5" s="157">
        <v>1</v>
      </c>
      <c r="L5" s="159">
        <v>0</v>
      </c>
      <c r="M5" s="114">
        <v>60</v>
      </c>
      <c r="N5" s="115">
        <v>63</v>
      </c>
      <c r="O5" s="120">
        <v>48</v>
      </c>
      <c r="P5" s="121">
        <f aca="true" t="shared" si="0" ref="P5:P36">C5/3</f>
        <v>0</v>
      </c>
      <c r="Q5" s="122">
        <f>D5/6</f>
        <v>0</v>
      </c>
      <c r="R5" s="122">
        <f aca="true" t="shared" si="1" ref="R5:R36">E5/5</f>
        <v>0</v>
      </c>
      <c r="S5" s="122">
        <f aca="true" t="shared" si="2" ref="S5:S36">F5/11</f>
        <v>0</v>
      </c>
      <c r="T5" s="122">
        <f aca="true" t="shared" si="3" ref="T5:T36">G5/4</f>
        <v>0</v>
      </c>
      <c r="U5" s="122">
        <f>H5/4</f>
        <v>0</v>
      </c>
      <c r="V5" s="123">
        <f aca="true" t="shared" si="4" ref="V5:V36">I5/4</f>
        <v>0</v>
      </c>
      <c r="W5" s="124">
        <f>J5/37</f>
        <v>0</v>
      </c>
      <c r="X5" s="122">
        <v>0.02702702702702703</v>
      </c>
      <c r="Y5" s="161">
        <v>0</v>
      </c>
      <c r="Z5" s="162">
        <v>0.02</v>
      </c>
      <c r="AA5" s="163">
        <v>0.02</v>
      </c>
      <c r="AB5" s="127">
        <v>0.02</v>
      </c>
    </row>
    <row r="6" spans="1:28" s="164" customFormat="1" ht="13.5" customHeight="1">
      <c r="A6" s="480"/>
      <c r="B6" s="18" t="s">
        <v>1</v>
      </c>
      <c r="C6" s="44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2">
        <v>1</v>
      </c>
      <c r="J6" s="44">
        <f aca="true" t="shared" si="5" ref="J6:J57">SUM(C6:I6)</f>
        <v>1</v>
      </c>
      <c r="K6" s="71">
        <v>0</v>
      </c>
      <c r="L6" s="165">
        <v>0</v>
      </c>
      <c r="M6" s="41">
        <v>76</v>
      </c>
      <c r="N6" s="42">
        <v>59</v>
      </c>
      <c r="O6" s="47">
        <v>71</v>
      </c>
      <c r="P6" s="48">
        <f t="shared" si="0"/>
        <v>0</v>
      </c>
      <c r="Q6" s="49">
        <f aca="true" t="shared" si="6" ref="Q6:Q56">D6/6</f>
        <v>0</v>
      </c>
      <c r="R6" s="49">
        <f t="shared" si="1"/>
        <v>0</v>
      </c>
      <c r="S6" s="49">
        <f t="shared" si="2"/>
        <v>0</v>
      </c>
      <c r="T6" s="49">
        <f t="shared" si="3"/>
        <v>0</v>
      </c>
      <c r="U6" s="49">
        <f aca="true" t="shared" si="7" ref="U6:U56">H6/4</f>
        <v>0</v>
      </c>
      <c r="V6" s="50">
        <f t="shared" si="4"/>
        <v>0.25</v>
      </c>
      <c r="W6" s="51">
        <f aca="true" t="shared" si="8" ref="W6:W57">J6/37</f>
        <v>0.02702702702702703</v>
      </c>
      <c r="X6" s="49">
        <v>0</v>
      </c>
      <c r="Y6" s="90">
        <v>0</v>
      </c>
      <c r="Z6" s="167">
        <v>0.02</v>
      </c>
      <c r="AA6" s="168">
        <v>0.02</v>
      </c>
      <c r="AB6" s="54">
        <v>0.02</v>
      </c>
    </row>
    <row r="7" spans="1:28" s="164" customFormat="1" ht="13.5" customHeight="1">
      <c r="A7" s="480"/>
      <c r="B7" s="18" t="s">
        <v>2</v>
      </c>
      <c r="C7" s="44">
        <v>0</v>
      </c>
      <c r="D7" s="71">
        <v>1</v>
      </c>
      <c r="E7" s="71">
        <v>0</v>
      </c>
      <c r="F7" s="71">
        <v>0</v>
      </c>
      <c r="G7" s="71">
        <v>0</v>
      </c>
      <c r="H7" s="71">
        <v>0</v>
      </c>
      <c r="I7" s="72">
        <v>0</v>
      </c>
      <c r="J7" s="44">
        <f t="shared" si="5"/>
        <v>1</v>
      </c>
      <c r="K7" s="71">
        <v>0</v>
      </c>
      <c r="L7" s="165">
        <v>1</v>
      </c>
      <c r="M7" s="41">
        <v>63</v>
      </c>
      <c r="N7" s="42">
        <v>74</v>
      </c>
      <c r="O7" s="47">
        <v>60</v>
      </c>
      <c r="P7" s="48">
        <f t="shared" si="0"/>
        <v>0</v>
      </c>
      <c r="Q7" s="49">
        <f t="shared" si="6"/>
        <v>0.16666666666666666</v>
      </c>
      <c r="R7" s="49">
        <f t="shared" si="1"/>
        <v>0</v>
      </c>
      <c r="S7" s="49">
        <f t="shared" si="2"/>
        <v>0</v>
      </c>
      <c r="T7" s="49">
        <f t="shared" si="3"/>
        <v>0</v>
      </c>
      <c r="U7" s="49">
        <f t="shared" si="7"/>
        <v>0</v>
      </c>
      <c r="V7" s="50">
        <f t="shared" si="4"/>
        <v>0</v>
      </c>
      <c r="W7" s="51">
        <f t="shared" si="8"/>
        <v>0.02702702702702703</v>
      </c>
      <c r="X7" s="49">
        <v>0</v>
      </c>
      <c r="Y7" s="90">
        <v>0.02702702702702703</v>
      </c>
      <c r="Z7" s="167">
        <v>0.02</v>
      </c>
      <c r="AA7" s="168">
        <v>0.02</v>
      </c>
      <c r="AB7" s="54">
        <v>0.02</v>
      </c>
    </row>
    <row r="8" spans="1:28" s="164" customFormat="1" ht="13.5" customHeight="1">
      <c r="A8" s="480"/>
      <c r="B8" s="18" t="s">
        <v>3</v>
      </c>
      <c r="C8" s="44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2">
        <v>2</v>
      </c>
      <c r="J8" s="44">
        <f t="shared" si="5"/>
        <v>2</v>
      </c>
      <c r="K8" s="71">
        <v>0</v>
      </c>
      <c r="L8" s="165">
        <v>0</v>
      </c>
      <c r="M8" s="41">
        <v>75</v>
      </c>
      <c r="N8" s="42">
        <v>73</v>
      </c>
      <c r="O8" s="47">
        <v>56</v>
      </c>
      <c r="P8" s="48">
        <f t="shared" si="0"/>
        <v>0</v>
      </c>
      <c r="Q8" s="49">
        <f t="shared" si="6"/>
        <v>0</v>
      </c>
      <c r="R8" s="49">
        <f t="shared" si="1"/>
        <v>0</v>
      </c>
      <c r="S8" s="49">
        <f t="shared" si="2"/>
        <v>0</v>
      </c>
      <c r="T8" s="49">
        <f t="shared" si="3"/>
        <v>0</v>
      </c>
      <c r="U8" s="49">
        <f t="shared" si="7"/>
        <v>0</v>
      </c>
      <c r="V8" s="50">
        <f t="shared" si="4"/>
        <v>0.5</v>
      </c>
      <c r="W8" s="51">
        <f t="shared" si="8"/>
        <v>0.05405405405405406</v>
      </c>
      <c r="X8" s="49">
        <v>0</v>
      </c>
      <c r="Y8" s="90">
        <v>0</v>
      </c>
      <c r="Z8" s="167">
        <v>0.02</v>
      </c>
      <c r="AA8" s="168">
        <v>0.02</v>
      </c>
      <c r="AB8" s="54">
        <v>0.02</v>
      </c>
    </row>
    <row r="9" spans="1:28" s="164" customFormat="1" ht="13.5" customHeight="1">
      <c r="A9" s="483">
        <v>2</v>
      </c>
      <c r="B9" s="17" t="s">
        <v>4</v>
      </c>
      <c r="C9" s="74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6">
        <v>0</v>
      </c>
      <c r="J9" s="74">
        <f t="shared" si="5"/>
        <v>0</v>
      </c>
      <c r="K9" s="75">
        <v>0</v>
      </c>
      <c r="L9" s="170">
        <v>0</v>
      </c>
      <c r="M9" s="128">
        <v>52</v>
      </c>
      <c r="N9" s="129">
        <v>73</v>
      </c>
      <c r="O9" s="79">
        <v>49</v>
      </c>
      <c r="P9" s="80">
        <f t="shared" si="0"/>
        <v>0</v>
      </c>
      <c r="Q9" s="81">
        <f t="shared" si="6"/>
        <v>0</v>
      </c>
      <c r="R9" s="81">
        <f t="shared" si="1"/>
        <v>0</v>
      </c>
      <c r="S9" s="81">
        <f t="shared" si="2"/>
        <v>0</v>
      </c>
      <c r="T9" s="81">
        <f t="shared" si="3"/>
        <v>0</v>
      </c>
      <c r="U9" s="81">
        <f t="shared" si="7"/>
        <v>0</v>
      </c>
      <c r="V9" s="82">
        <f t="shared" si="4"/>
        <v>0</v>
      </c>
      <c r="W9" s="83">
        <f t="shared" si="8"/>
        <v>0</v>
      </c>
      <c r="X9" s="81">
        <v>0</v>
      </c>
      <c r="Y9" s="94">
        <v>0</v>
      </c>
      <c r="Z9" s="171">
        <v>0.02</v>
      </c>
      <c r="AA9" s="172">
        <v>0.02</v>
      </c>
      <c r="AB9" s="86">
        <v>0.02</v>
      </c>
    </row>
    <row r="10" spans="1:28" s="173" customFormat="1" ht="13.5" customHeight="1">
      <c r="A10" s="483"/>
      <c r="B10" s="18" t="s">
        <v>5</v>
      </c>
      <c r="C10" s="45">
        <v>0</v>
      </c>
      <c r="D10" s="46">
        <v>0</v>
      </c>
      <c r="E10" s="46">
        <v>0</v>
      </c>
      <c r="F10" s="46">
        <v>1</v>
      </c>
      <c r="G10" s="46">
        <v>0</v>
      </c>
      <c r="H10" s="46">
        <v>0</v>
      </c>
      <c r="I10" s="88">
        <v>1</v>
      </c>
      <c r="J10" s="44">
        <f t="shared" si="5"/>
        <v>2</v>
      </c>
      <c r="K10" s="46">
        <v>0</v>
      </c>
      <c r="L10" s="88">
        <v>0</v>
      </c>
      <c r="M10" s="45">
        <v>44</v>
      </c>
      <c r="N10" s="46">
        <v>80</v>
      </c>
      <c r="O10" s="47">
        <v>53</v>
      </c>
      <c r="P10" s="48">
        <f t="shared" si="0"/>
        <v>0</v>
      </c>
      <c r="Q10" s="49">
        <f t="shared" si="6"/>
        <v>0</v>
      </c>
      <c r="R10" s="49">
        <f t="shared" si="1"/>
        <v>0</v>
      </c>
      <c r="S10" s="49">
        <f t="shared" si="2"/>
        <v>0.09090909090909091</v>
      </c>
      <c r="T10" s="49">
        <f t="shared" si="3"/>
        <v>0</v>
      </c>
      <c r="U10" s="49">
        <f t="shared" si="7"/>
        <v>0</v>
      </c>
      <c r="V10" s="166">
        <f t="shared" si="4"/>
        <v>0.25</v>
      </c>
      <c r="W10" s="51">
        <f t="shared" si="8"/>
        <v>0.05405405405405406</v>
      </c>
      <c r="X10" s="89">
        <v>0</v>
      </c>
      <c r="Y10" s="90">
        <v>0</v>
      </c>
      <c r="Z10" s="52">
        <v>0.01</v>
      </c>
      <c r="AA10" s="53">
        <v>0.03</v>
      </c>
      <c r="AB10" s="54">
        <v>0.02</v>
      </c>
    </row>
    <row r="11" spans="1:28" s="173" customFormat="1" ht="13.5" customHeight="1">
      <c r="A11" s="483"/>
      <c r="B11" s="18" t="s">
        <v>6</v>
      </c>
      <c r="C11" s="45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88">
        <v>2</v>
      </c>
      <c r="J11" s="44">
        <f t="shared" si="5"/>
        <v>2</v>
      </c>
      <c r="K11" s="46">
        <v>0</v>
      </c>
      <c r="L11" s="88">
        <v>0</v>
      </c>
      <c r="M11" s="45">
        <v>60</v>
      </c>
      <c r="N11" s="46">
        <v>90</v>
      </c>
      <c r="O11" s="47">
        <v>48</v>
      </c>
      <c r="P11" s="48">
        <f t="shared" si="0"/>
        <v>0</v>
      </c>
      <c r="Q11" s="49">
        <f t="shared" si="6"/>
        <v>0</v>
      </c>
      <c r="R11" s="49">
        <f t="shared" si="1"/>
        <v>0</v>
      </c>
      <c r="S11" s="49">
        <f t="shared" si="2"/>
        <v>0</v>
      </c>
      <c r="T11" s="49">
        <f t="shared" si="3"/>
        <v>0</v>
      </c>
      <c r="U11" s="49">
        <f t="shared" si="7"/>
        <v>0</v>
      </c>
      <c r="V11" s="166">
        <f t="shared" si="4"/>
        <v>0.5</v>
      </c>
      <c r="W11" s="51">
        <f t="shared" si="8"/>
        <v>0.05405405405405406</v>
      </c>
      <c r="X11" s="89">
        <v>0</v>
      </c>
      <c r="Y11" s="90">
        <v>0</v>
      </c>
      <c r="Z11" s="52">
        <v>0.02</v>
      </c>
      <c r="AA11" s="53">
        <v>0.03</v>
      </c>
      <c r="AB11" s="54">
        <v>0.02</v>
      </c>
    </row>
    <row r="12" spans="1:28" s="173" customFormat="1" ht="13.5" customHeight="1">
      <c r="A12" s="483"/>
      <c r="B12" s="18" t="s">
        <v>7</v>
      </c>
      <c r="C12" s="45">
        <v>0</v>
      </c>
      <c r="D12" s="46">
        <v>0</v>
      </c>
      <c r="E12" s="46">
        <v>0</v>
      </c>
      <c r="F12" s="46">
        <v>1</v>
      </c>
      <c r="G12" s="46">
        <v>0</v>
      </c>
      <c r="H12" s="46">
        <v>0</v>
      </c>
      <c r="I12" s="88">
        <v>0</v>
      </c>
      <c r="J12" s="44">
        <f t="shared" si="5"/>
        <v>1</v>
      </c>
      <c r="K12" s="46">
        <v>0</v>
      </c>
      <c r="L12" s="88">
        <v>0</v>
      </c>
      <c r="M12" s="45">
        <v>76</v>
      </c>
      <c r="N12" s="46">
        <v>113</v>
      </c>
      <c r="O12" s="47">
        <v>49</v>
      </c>
      <c r="P12" s="48">
        <f t="shared" si="0"/>
        <v>0</v>
      </c>
      <c r="Q12" s="49">
        <f t="shared" si="6"/>
        <v>0</v>
      </c>
      <c r="R12" s="49">
        <f t="shared" si="1"/>
        <v>0</v>
      </c>
      <c r="S12" s="49">
        <f t="shared" si="2"/>
        <v>0.09090909090909091</v>
      </c>
      <c r="T12" s="49">
        <f t="shared" si="3"/>
        <v>0</v>
      </c>
      <c r="U12" s="49">
        <f t="shared" si="7"/>
        <v>0</v>
      </c>
      <c r="V12" s="166">
        <f t="shared" si="4"/>
        <v>0</v>
      </c>
      <c r="W12" s="51">
        <f t="shared" si="8"/>
        <v>0.02702702702702703</v>
      </c>
      <c r="X12" s="89">
        <v>0</v>
      </c>
      <c r="Y12" s="90">
        <v>0</v>
      </c>
      <c r="Z12" s="52">
        <v>0.02</v>
      </c>
      <c r="AA12" s="53">
        <v>0.04</v>
      </c>
      <c r="AB12" s="54">
        <v>0.02</v>
      </c>
    </row>
    <row r="13" spans="1:28" s="173" customFormat="1" ht="13.5" customHeight="1">
      <c r="A13" s="489">
        <v>3</v>
      </c>
      <c r="B13" s="17" t="s">
        <v>8</v>
      </c>
      <c r="C13" s="77">
        <v>0</v>
      </c>
      <c r="D13" s="78">
        <v>0</v>
      </c>
      <c r="E13" s="78">
        <v>0</v>
      </c>
      <c r="F13" s="78">
        <v>1</v>
      </c>
      <c r="G13" s="78">
        <v>0</v>
      </c>
      <c r="H13" s="78">
        <v>0</v>
      </c>
      <c r="I13" s="92">
        <v>2</v>
      </c>
      <c r="J13" s="74">
        <f t="shared" si="5"/>
        <v>3</v>
      </c>
      <c r="K13" s="78">
        <v>1</v>
      </c>
      <c r="L13" s="92">
        <v>1</v>
      </c>
      <c r="M13" s="77">
        <v>95</v>
      </c>
      <c r="N13" s="78">
        <v>147</v>
      </c>
      <c r="O13" s="79">
        <v>75</v>
      </c>
      <c r="P13" s="80">
        <f t="shared" si="0"/>
        <v>0</v>
      </c>
      <c r="Q13" s="81">
        <f t="shared" si="6"/>
        <v>0</v>
      </c>
      <c r="R13" s="81">
        <f t="shared" si="1"/>
        <v>0</v>
      </c>
      <c r="S13" s="81">
        <f t="shared" si="2"/>
        <v>0.09090909090909091</v>
      </c>
      <c r="T13" s="81">
        <f t="shared" si="3"/>
        <v>0</v>
      </c>
      <c r="U13" s="81">
        <f t="shared" si="7"/>
        <v>0</v>
      </c>
      <c r="V13" s="282">
        <f t="shared" si="4"/>
        <v>0.5</v>
      </c>
      <c r="W13" s="83">
        <f t="shared" si="8"/>
        <v>0.08108108108108109</v>
      </c>
      <c r="X13" s="93">
        <v>0.02702702702702703</v>
      </c>
      <c r="Y13" s="94">
        <v>0.02702702702702703</v>
      </c>
      <c r="Z13" s="84">
        <v>0.03</v>
      </c>
      <c r="AA13" s="85">
        <v>0.05</v>
      </c>
      <c r="AB13" s="86">
        <v>0.02</v>
      </c>
    </row>
    <row r="14" spans="1:28" s="173" customFormat="1" ht="13.5" customHeight="1">
      <c r="A14" s="477"/>
      <c r="B14" s="18" t="s">
        <v>9</v>
      </c>
      <c r="C14" s="45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88">
        <v>1</v>
      </c>
      <c r="J14" s="44">
        <f t="shared" si="5"/>
        <v>1</v>
      </c>
      <c r="K14" s="46">
        <v>0</v>
      </c>
      <c r="L14" s="88">
        <v>1</v>
      </c>
      <c r="M14" s="45">
        <v>98</v>
      </c>
      <c r="N14" s="46">
        <v>166</v>
      </c>
      <c r="O14" s="47">
        <v>78</v>
      </c>
      <c r="P14" s="48">
        <f t="shared" si="0"/>
        <v>0</v>
      </c>
      <c r="Q14" s="49">
        <f t="shared" si="6"/>
        <v>0</v>
      </c>
      <c r="R14" s="49">
        <f t="shared" si="1"/>
        <v>0</v>
      </c>
      <c r="S14" s="49">
        <f t="shared" si="2"/>
        <v>0</v>
      </c>
      <c r="T14" s="49">
        <f t="shared" si="3"/>
        <v>0</v>
      </c>
      <c r="U14" s="49">
        <f t="shared" si="7"/>
        <v>0</v>
      </c>
      <c r="V14" s="50">
        <f t="shared" si="4"/>
        <v>0.25</v>
      </c>
      <c r="W14" s="51">
        <f t="shared" si="8"/>
        <v>0.02702702702702703</v>
      </c>
      <c r="X14" s="89">
        <v>0</v>
      </c>
      <c r="Y14" s="90">
        <v>0.02702702702702703</v>
      </c>
      <c r="Z14" s="52">
        <v>0.03</v>
      </c>
      <c r="AA14" s="53">
        <v>0.05</v>
      </c>
      <c r="AB14" s="54">
        <v>0.03</v>
      </c>
    </row>
    <row r="15" spans="1:28" s="173" customFormat="1" ht="13.5" customHeight="1">
      <c r="A15" s="477"/>
      <c r="B15" s="18" t="s">
        <v>10</v>
      </c>
      <c r="C15" s="45">
        <v>0</v>
      </c>
      <c r="D15" s="46">
        <v>0</v>
      </c>
      <c r="E15" s="46">
        <v>0</v>
      </c>
      <c r="F15" s="46">
        <v>1</v>
      </c>
      <c r="G15" s="46">
        <v>0</v>
      </c>
      <c r="H15" s="46">
        <v>0</v>
      </c>
      <c r="I15" s="88">
        <v>0</v>
      </c>
      <c r="J15" s="44">
        <f t="shared" si="5"/>
        <v>1</v>
      </c>
      <c r="K15" s="46">
        <v>2</v>
      </c>
      <c r="L15" s="88">
        <v>2</v>
      </c>
      <c r="M15" s="45">
        <v>87</v>
      </c>
      <c r="N15" s="46">
        <v>210</v>
      </c>
      <c r="O15" s="47">
        <v>87</v>
      </c>
      <c r="P15" s="48">
        <f t="shared" si="0"/>
        <v>0</v>
      </c>
      <c r="Q15" s="49">
        <f t="shared" si="6"/>
        <v>0</v>
      </c>
      <c r="R15" s="49">
        <f t="shared" si="1"/>
        <v>0</v>
      </c>
      <c r="S15" s="49">
        <f t="shared" si="2"/>
        <v>0.09090909090909091</v>
      </c>
      <c r="T15" s="49">
        <f t="shared" si="3"/>
        <v>0</v>
      </c>
      <c r="U15" s="49">
        <f t="shared" si="7"/>
        <v>0</v>
      </c>
      <c r="V15" s="50">
        <f t="shared" si="4"/>
        <v>0</v>
      </c>
      <c r="W15" s="51">
        <f t="shared" si="8"/>
        <v>0.02702702702702703</v>
      </c>
      <c r="X15" s="89">
        <v>0.05405405405405406</v>
      </c>
      <c r="Y15" s="90">
        <v>0.05405405405405406</v>
      </c>
      <c r="Z15" s="52">
        <v>0.03</v>
      </c>
      <c r="AA15" s="53">
        <v>0.07</v>
      </c>
      <c r="AB15" s="54">
        <v>0.03</v>
      </c>
    </row>
    <row r="16" spans="1:28" s="173" customFormat="1" ht="13.5" customHeight="1">
      <c r="A16" s="477"/>
      <c r="B16" s="18" t="s">
        <v>11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88">
        <v>0</v>
      </c>
      <c r="J16" s="44">
        <f t="shared" si="5"/>
        <v>0</v>
      </c>
      <c r="K16" s="46">
        <v>2</v>
      </c>
      <c r="L16" s="88">
        <v>0</v>
      </c>
      <c r="M16" s="45">
        <v>73</v>
      </c>
      <c r="N16" s="46">
        <v>178</v>
      </c>
      <c r="O16" s="47">
        <v>99</v>
      </c>
      <c r="P16" s="48">
        <f t="shared" si="0"/>
        <v>0</v>
      </c>
      <c r="Q16" s="49">
        <f t="shared" si="6"/>
        <v>0</v>
      </c>
      <c r="R16" s="49">
        <f t="shared" si="1"/>
        <v>0</v>
      </c>
      <c r="S16" s="49">
        <f t="shared" si="2"/>
        <v>0</v>
      </c>
      <c r="T16" s="49">
        <f t="shared" si="3"/>
        <v>0</v>
      </c>
      <c r="U16" s="49">
        <f t="shared" si="7"/>
        <v>0</v>
      </c>
      <c r="V16" s="50">
        <f t="shared" si="4"/>
        <v>0</v>
      </c>
      <c r="W16" s="51">
        <f t="shared" si="8"/>
        <v>0</v>
      </c>
      <c r="X16" s="89">
        <v>0.05405405405405406</v>
      </c>
      <c r="Y16" s="90">
        <v>0</v>
      </c>
      <c r="Z16" s="52">
        <v>0.02</v>
      </c>
      <c r="AA16" s="53">
        <v>0.06</v>
      </c>
      <c r="AB16" s="54">
        <v>0.03</v>
      </c>
    </row>
    <row r="17" spans="1:28" s="173" customFormat="1" ht="13.5" customHeight="1">
      <c r="A17" s="478"/>
      <c r="B17" s="174" t="s">
        <v>12</v>
      </c>
      <c r="C17" s="60">
        <v>0</v>
      </c>
      <c r="D17" s="61">
        <v>0</v>
      </c>
      <c r="E17" s="61">
        <v>0</v>
      </c>
      <c r="F17" s="61">
        <v>1</v>
      </c>
      <c r="G17" s="61">
        <v>0</v>
      </c>
      <c r="H17" s="61">
        <v>0</v>
      </c>
      <c r="I17" s="175">
        <v>0</v>
      </c>
      <c r="J17" s="59">
        <f t="shared" si="5"/>
        <v>1</v>
      </c>
      <c r="K17" s="61">
        <v>1</v>
      </c>
      <c r="L17" s="175">
        <v>1</v>
      </c>
      <c r="M17" s="60">
        <v>77</v>
      </c>
      <c r="N17" s="61">
        <v>220</v>
      </c>
      <c r="O17" s="62">
        <v>96</v>
      </c>
      <c r="P17" s="63">
        <f t="shared" si="0"/>
        <v>0</v>
      </c>
      <c r="Q17" s="64">
        <f t="shared" si="6"/>
        <v>0</v>
      </c>
      <c r="R17" s="64">
        <f t="shared" si="1"/>
        <v>0</v>
      </c>
      <c r="S17" s="64">
        <f t="shared" si="2"/>
        <v>0.09090909090909091</v>
      </c>
      <c r="T17" s="64">
        <f t="shared" si="3"/>
        <v>0</v>
      </c>
      <c r="U17" s="64">
        <f t="shared" si="7"/>
        <v>0</v>
      </c>
      <c r="V17" s="65">
        <f t="shared" si="4"/>
        <v>0</v>
      </c>
      <c r="W17" s="66">
        <f t="shared" si="8"/>
        <v>0.02702702702702703</v>
      </c>
      <c r="X17" s="176">
        <v>0.02702702702702703</v>
      </c>
      <c r="Y17" s="177">
        <v>0.02702702702702703</v>
      </c>
      <c r="Z17" s="67">
        <v>0.02</v>
      </c>
      <c r="AA17" s="68">
        <v>0.07</v>
      </c>
      <c r="AB17" s="69">
        <v>0.03</v>
      </c>
    </row>
    <row r="18" spans="1:28" s="178" customFormat="1" ht="13.5" customHeight="1">
      <c r="A18" s="489">
        <v>4</v>
      </c>
      <c r="B18" s="18" t="s">
        <v>13</v>
      </c>
      <c r="C18" s="41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3">
        <v>0</v>
      </c>
      <c r="J18" s="44">
        <f t="shared" si="5"/>
        <v>0</v>
      </c>
      <c r="K18" s="42">
        <v>4</v>
      </c>
      <c r="L18" s="88">
        <v>0</v>
      </c>
      <c r="M18" s="41">
        <v>82</v>
      </c>
      <c r="N18" s="42">
        <v>302</v>
      </c>
      <c r="O18" s="47">
        <v>85</v>
      </c>
      <c r="P18" s="48">
        <f t="shared" si="0"/>
        <v>0</v>
      </c>
      <c r="Q18" s="49">
        <f t="shared" si="6"/>
        <v>0</v>
      </c>
      <c r="R18" s="49">
        <f t="shared" si="1"/>
        <v>0</v>
      </c>
      <c r="S18" s="49">
        <f t="shared" si="2"/>
        <v>0</v>
      </c>
      <c r="T18" s="49">
        <f t="shared" si="3"/>
        <v>0</v>
      </c>
      <c r="U18" s="49">
        <f t="shared" si="7"/>
        <v>0</v>
      </c>
      <c r="V18" s="166">
        <f t="shared" si="4"/>
        <v>0</v>
      </c>
      <c r="W18" s="51">
        <f t="shared" si="8"/>
        <v>0</v>
      </c>
      <c r="X18" s="49">
        <v>0.10810810810810811</v>
      </c>
      <c r="Y18" s="90">
        <v>0</v>
      </c>
      <c r="Z18" s="167">
        <v>0.03</v>
      </c>
      <c r="AA18" s="168">
        <v>0.1</v>
      </c>
      <c r="AB18" s="54">
        <v>0.03</v>
      </c>
    </row>
    <row r="19" spans="1:28" s="178" customFormat="1" ht="13.5" customHeight="1">
      <c r="A19" s="477"/>
      <c r="B19" s="18" t="s">
        <v>14</v>
      </c>
      <c r="C19" s="41">
        <v>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3">
        <v>0</v>
      </c>
      <c r="J19" s="44">
        <f t="shared" si="5"/>
        <v>1</v>
      </c>
      <c r="K19" s="42">
        <v>10</v>
      </c>
      <c r="L19" s="88">
        <v>0</v>
      </c>
      <c r="M19" s="41">
        <v>102</v>
      </c>
      <c r="N19" s="42">
        <v>398</v>
      </c>
      <c r="O19" s="47">
        <v>126</v>
      </c>
      <c r="P19" s="48">
        <f t="shared" si="0"/>
        <v>0.3333333333333333</v>
      </c>
      <c r="Q19" s="49">
        <f t="shared" si="6"/>
        <v>0</v>
      </c>
      <c r="R19" s="49">
        <f t="shared" si="1"/>
        <v>0</v>
      </c>
      <c r="S19" s="49">
        <f t="shared" si="2"/>
        <v>0</v>
      </c>
      <c r="T19" s="49">
        <f t="shared" si="3"/>
        <v>0</v>
      </c>
      <c r="U19" s="49">
        <f t="shared" si="7"/>
        <v>0</v>
      </c>
      <c r="V19" s="166">
        <f t="shared" si="4"/>
        <v>0</v>
      </c>
      <c r="W19" s="51">
        <f t="shared" si="8"/>
        <v>0.02702702702702703</v>
      </c>
      <c r="X19" s="49">
        <v>0.2702702702702703</v>
      </c>
      <c r="Y19" s="90">
        <v>0</v>
      </c>
      <c r="Z19" s="167">
        <v>0.03</v>
      </c>
      <c r="AA19" s="168">
        <v>0.13</v>
      </c>
      <c r="AB19" s="54">
        <v>0.04</v>
      </c>
    </row>
    <row r="20" spans="1:28" s="178" customFormat="1" ht="13.5" customHeight="1">
      <c r="A20" s="477"/>
      <c r="B20" s="18" t="s">
        <v>15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3">
        <v>0</v>
      </c>
      <c r="J20" s="44">
        <f t="shared" si="5"/>
        <v>0</v>
      </c>
      <c r="K20" s="42">
        <v>11</v>
      </c>
      <c r="L20" s="88">
        <v>1</v>
      </c>
      <c r="M20" s="41">
        <v>151</v>
      </c>
      <c r="N20" s="42">
        <v>485</v>
      </c>
      <c r="O20" s="47">
        <v>139</v>
      </c>
      <c r="P20" s="48">
        <f t="shared" si="0"/>
        <v>0</v>
      </c>
      <c r="Q20" s="49">
        <f t="shared" si="6"/>
        <v>0</v>
      </c>
      <c r="R20" s="49">
        <f t="shared" si="1"/>
        <v>0</v>
      </c>
      <c r="S20" s="49">
        <f t="shared" si="2"/>
        <v>0</v>
      </c>
      <c r="T20" s="49">
        <f t="shared" si="3"/>
        <v>0</v>
      </c>
      <c r="U20" s="49">
        <f t="shared" si="7"/>
        <v>0</v>
      </c>
      <c r="V20" s="166">
        <f t="shared" si="4"/>
        <v>0</v>
      </c>
      <c r="W20" s="51">
        <f t="shared" si="8"/>
        <v>0</v>
      </c>
      <c r="X20" s="49">
        <v>0.2972972972972973</v>
      </c>
      <c r="Y20" s="90">
        <v>0.02702702702702703</v>
      </c>
      <c r="Z20" s="167">
        <v>0.05</v>
      </c>
      <c r="AA20" s="168">
        <v>0.16</v>
      </c>
      <c r="AB20" s="54">
        <v>0.05</v>
      </c>
    </row>
    <row r="21" spans="1:28" s="178" customFormat="1" ht="13.5" customHeight="1">
      <c r="A21" s="478"/>
      <c r="B21" s="18" t="s">
        <v>16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3">
        <v>0</v>
      </c>
      <c r="J21" s="44">
        <f t="shared" si="5"/>
        <v>0</v>
      </c>
      <c r="K21" s="42">
        <v>18</v>
      </c>
      <c r="L21" s="88">
        <v>0</v>
      </c>
      <c r="M21" s="41">
        <v>179</v>
      </c>
      <c r="N21" s="42">
        <v>645</v>
      </c>
      <c r="O21" s="47">
        <v>188</v>
      </c>
      <c r="P21" s="48">
        <f t="shared" si="0"/>
        <v>0</v>
      </c>
      <c r="Q21" s="49">
        <f t="shared" si="6"/>
        <v>0</v>
      </c>
      <c r="R21" s="49">
        <f t="shared" si="1"/>
        <v>0</v>
      </c>
      <c r="S21" s="49">
        <f t="shared" si="2"/>
        <v>0</v>
      </c>
      <c r="T21" s="49">
        <f t="shared" si="3"/>
        <v>0</v>
      </c>
      <c r="U21" s="49">
        <f t="shared" si="7"/>
        <v>0</v>
      </c>
      <c r="V21" s="166">
        <f t="shared" si="4"/>
        <v>0</v>
      </c>
      <c r="W21" s="51">
        <f t="shared" si="8"/>
        <v>0</v>
      </c>
      <c r="X21" s="49">
        <v>0.4864864864864865</v>
      </c>
      <c r="Y21" s="90">
        <v>0</v>
      </c>
      <c r="Z21" s="167">
        <v>0.06</v>
      </c>
      <c r="AA21" s="168">
        <v>0.22</v>
      </c>
      <c r="AB21" s="54">
        <v>0.06</v>
      </c>
    </row>
    <row r="22" spans="1:28" s="178" customFormat="1" ht="13.5" customHeight="1">
      <c r="A22" s="480">
        <v>5</v>
      </c>
      <c r="B22" s="17" t="s">
        <v>17</v>
      </c>
      <c r="C22" s="128">
        <v>0</v>
      </c>
      <c r="D22" s="129">
        <v>2</v>
      </c>
      <c r="E22" s="129">
        <v>2</v>
      </c>
      <c r="F22" s="129">
        <v>0</v>
      </c>
      <c r="G22" s="129">
        <v>0</v>
      </c>
      <c r="H22" s="129">
        <v>0</v>
      </c>
      <c r="I22" s="130">
        <v>0</v>
      </c>
      <c r="J22" s="74">
        <f t="shared" si="5"/>
        <v>4</v>
      </c>
      <c r="K22" s="129">
        <v>7</v>
      </c>
      <c r="L22" s="92">
        <v>1</v>
      </c>
      <c r="M22" s="128">
        <v>164</v>
      </c>
      <c r="N22" s="129">
        <v>442</v>
      </c>
      <c r="O22" s="79">
        <v>192</v>
      </c>
      <c r="P22" s="80">
        <f t="shared" si="0"/>
        <v>0</v>
      </c>
      <c r="Q22" s="81">
        <f t="shared" si="6"/>
        <v>0.3333333333333333</v>
      </c>
      <c r="R22" s="81">
        <f t="shared" si="1"/>
        <v>0.4</v>
      </c>
      <c r="S22" s="81">
        <f t="shared" si="2"/>
        <v>0</v>
      </c>
      <c r="T22" s="81">
        <f t="shared" si="3"/>
        <v>0</v>
      </c>
      <c r="U22" s="81">
        <f t="shared" si="7"/>
        <v>0</v>
      </c>
      <c r="V22" s="282">
        <f t="shared" si="4"/>
        <v>0</v>
      </c>
      <c r="W22" s="83">
        <f t="shared" si="8"/>
        <v>0.10810810810810811</v>
      </c>
      <c r="X22" s="81">
        <v>0.1891891891891892</v>
      </c>
      <c r="Y22" s="94">
        <v>0.02702702702702703</v>
      </c>
      <c r="Z22" s="171">
        <v>0.05</v>
      </c>
      <c r="AA22" s="172">
        <v>0.15</v>
      </c>
      <c r="AB22" s="86">
        <v>0.06</v>
      </c>
    </row>
    <row r="23" spans="1:28" s="178" customFormat="1" ht="13.5" customHeight="1">
      <c r="A23" s="480"/>
      <c r="B23" s="18" t="s">
        <v>18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3">
        <v>1</v>
      </c>
      <c r="J23" s="44">
        <f t="shared" si="5"/>
        <v>1</v>
      </c>
      <c r="K23" s="42">
        <v>28</v>
      </c>
      <c r="L23" s="88">
        <v>1</v>
      </c>
      <c r="M23" s="41">
        <v>339</v>
      </c>
      <c r="N23" s="42">
        <v>1094</v>
      </c>
      <c r="O23" s="47">
        <v>125</v>
      </c>
      <c r="P23" s="48">
        <f t="shared" si="0"/>
        <v>0</v>
      </c>
      <c r="Q23" s="49">
        <f t="shared" si="6"/>
        <v>0</v>
      </c>
      <c r="R23" s="49">
        <f t="shared" si="1"/>
        <v>0</v>
      </c>
      <c r="S23" s="49">
        <f t="shared" si="2"/>
        <v>0</v>
      </c>
      <c r="T23" s="49">
        <f t="shared" si="3"/>
        <v>0</v>
      </c>
      <c r="U23" s="49">
        <f t="shared" si="7"/>
        <v>0</v>
      </c>
      <c r="V23" s="50">
        <f t="shared" si="4"/>
        <v>0.25</v>
      </c>
      <c r="W23" s="51">
        <f t="shared" si="8"/>
        <v>0.02702702702702703</v>
      </c>
      <c r="X23" s="49">
        <v>0.7567567567567568</v>
      </c>
      <c r="Y23" s="90">
        <v>0.02702702702702703</v>
      </c>
      <c r="Z23" s="167">
        <v>0.11</v>
      </c>
      <c r="AA23" s="168">
        <v>0.36</v>
      </c>
      <c r="AB23" s="54">
        <v>0.04</v>
      </c>
    </row>
    <row r="24" spans="1:28" s="178" customFormat="1" ht="13.5" customHeight="1">
      <c r="A24" s="480"/>
      <c r="B24" s="18" t="s">
        <v>19</v>
      </c>
      <c r="C24" s="41">
        <v>0</v>
      </c>
      <c r="D24" s="42">
        <v>1</v>
      </c>
      <c r="E24" s="42">
        <v>0</v>
      </c>
      <c r="F24" s="42">
        <v>4</v>
      </c>
      <c r="G24" s="42">
        <v>0</v>
      </c>
      <c r="H24" s="42">
        <v>0</v>
      </c>
      <c r="I24" s="43">
        <v>0</v>
      </c>
      <c r="J24" s="44">
        <f t="shared" si="5"/>
        <v>5</v>
      </c>
      <c r="K24" s="42">
        <v>24</v>
      </c>
      <c r="L24" s="88">
        <v>2</v>
      </c>
      <c r="M24" s="41">
        <v>584</v>
      </c>
      <c r="N24" s="42">
        <v>1574</v>
      </c>
      <c r="O24" s="47">
        <v>278</v>
      </c>
      <c r="P24" s="48">
        <f t="shared" si="0"/>
        <v>0</v>
      </c>
      <c r="Q24" s="49">
        <f t="shared" si="6"/>
        <v>0.16666666666666666</v>
      </c>
      <c r="R24" s="49">
        <f t="shared" si="1"/>
        <v>0</v>
      </c>
      <c r="S24" s="49">
        <f t="shared" si="2"/>
        <v>0.36363636363636365</v>
      </c>
      <c r="T24" s="49">
        <f t="shared" si="3"/>
        <v>0</v>
      </c>
      <c r="U24" s="49">
        <f t="shared" si="7"/>
        <v>0</v>
      </c>
      <c r="V24" s="50">
        <f t="shared" si="4"/>
        <v>0</v>
      </c>
      <c r="W24" s="51">
        <f t="shared" si="8"/>
        <v>0.13513513513513514</v>
      </c>
      <c r="X24" s="49">
        <v>0.6486486486486487</v>
      </c>
      <c r="Y24" s="90">
        <v>0.05405405405405406</v>
      </c>
      <c r="Z24" s="167">
        <v>0.19</v>
      </c>
      <c r="AA24" s="168">
        <v>0.52</v>
      </c>
      <c r="AB24" s="54">
        <v>0.09</v>
      </c>
    </row>
    <row r="25" spans="1:28" s="178" customFormat="1" ht="13.5" customHeight="1">
      <c r="A25" s="480"/>
      <c r="B25" s="18" t="s">
        <v>20</v>
      </c>
      <c r="C25" s="41">
        <v>0</v>
      </c>
      <c r="D25" s="42">
        <v>4</v>
      </c>
      <c r="E25" s="42">
        <v>0</v>
      </c>
      <c r="F25" s="42">
        <v>5</v>
      </c>
      <c r="G25" s="42">
        <v>0</v>
      </c>
      <c r="H25" s="42">
        <v>0</v>
      </c>
      <c r="I25" s="43">
        <v>0</v>
      </c>
      <c r="J25" s="44">
        <f t="shared" si="5"/>
        <v>9</v>
      </c>
      <c r="K25" s="42">
        <v>37</v>
      </c>
      <c r="L25" s="88">
        <v>2</v>
      </c>
      <c r="M25" s="41">
        <v>692</v>
      </c>
      <c r="N25" s="42">
        <v>2264</v>
      </c>
      <c r="O25" s="47">
        <v>364</v>
      </c>
      <c r="P25" s="48">
        <f t="shared" si="0"/>
        <v>0</v>
      </c>
      <c r="Q25" s="49">
        <f t="shared" si="6"/>
        <v>0.6666666666666666</v>
      </c>
      <c r="R25" s="49">
        <f t="shared" si="1"/>
        <v>0</v>
      </c>
      <c r="S25" s="49">
        <f t="shared" si="2"/>
        <v>0.45454545454545453</v>
      </c>
      <c r="T25" s="49">
        <f t="shared" si="3"/>
        <v>0</v>
      </c>
      <c r="U25" s="49">
        <f t="shared" si="7"/>
        <v>0</v>
      </c>
      <c r="V25" s="50">
        <f t="shared" si="4"/>
        <v>0</v>
      </c>
      <c r="W25" s="51">
        <f t="shared" si="8"/>
        <v>0.24324324324324326</v>
      </c>
      <c r="X25" s="49">
        <v>1</v>
      </c>
      <c r="Y25" s="90">
        <v>0.05405405405405406</v>
      </c>
      <c r="Z25" s="167">
        <v>0.22</v>
      </c>
      <c r="AA25" s="168">
        <v>0.75</v>
      </c>
      <c r="AB25" s="54">
        <v>0.12</v>
      </c>
    </row>
    <row r="26" spans="1:28" s="178" customFormat="1" ht="13.5" customHeight="1">
      <c r="A26" s="489">
        <v>6</v>
      </c>
      <c r="B26" s="17" t="s">
        <v>21</v>
      </c>
      <c r="C26" s="128">
        <v>0</v>
      </c>
      <c r="D26" s="129">
        <v>8</v>
      </c>
      <c r="E26" s="129">
        <v>2</v>
      </c>
      <c r="F26" s="129">
        <v>2</v>
      </c>
      <c r="G26" s="129">
        <v>1</v>
      </c>
      <c r="H26" s="129">
        <v>0</v>
      </c>
      <c r="I26" s="130">
        <v>0</v>
      </c>
      <c r="J26" s="74">
        <f t="shared" si="5"/>
        <v>13</v>
      </c>
      <c r="K26" s="129">
        <v>50</v>
      </c>
      <c r="L26" s="92">
        <v>1</v>
      </c>
      <c r="M26" s="128">
        <v>1126</v>
      </c>
      <c r="N26" s="129">
        <v>2963</v>
      </c>
      <c r="O26" s="79">
        <v>472</v>
      </c>
      <c r="P26" s="80">
        <f t="shared" si="0"/>
        <v>0</v>
      </c>
      <c r="Q26" s="81">
        <f t="shared" si="6"/>
        <v>1.3333333333333333</v>
      </c>
      <c r="R26" s="81">
        <f t="shared" si="1"/>
        <v>0.4</v>
      </c>
      <c r="S26" s="81">
        <f t="shared" si="2"/>
        <v>0.18181818181818182</v>
      </c>
      <c r="T26" s="81">
        <f t="shared" si="3"/>
        <v>0.25</v>
      </c>
      <c r="U26" s="81">
        <f t="shared" si="7"/>
        <v>0</v>
      </c>
      <c r="V26" s="82">
        <f t="shared" si="4"/>
        <v>0</v>
      </c>
      <c r="W26" s="83">
        <f t="shared" si="8"/>
        <v>0.35135135135135137</v>
      </c>
      <c r="X26" s="81">
        <v>1.3513513513513513</v>
      </c>
      <c r="Y26" s="94">
        <v>0.02702702702702703</v>
      </c>
      <c r="Z26" s="171">
        <v>0.36</v>
      </c>
      <c r="AA26" s="172">
        <v>0.97</v>
      </c>
      <c r="AB26" s="86">
        <v>0.16</v>
      </c>
    </row>
    <row r="27" spans="1:28" s="178" customFormat="1" ht="13.5" customHeight="1">
      <c r="A27" s="477"/>
      <c r="B27" s="18" t="s">
        <v>22</v>
      </c>
      <c r="C27" s="41">
        <v>7</v>
      </c>
      <c r="D27" s="42">
        <v>8</v>
      </c>
      <c r="E27" s="42">
        <v>6</v>
      </c>
      <c r="F27" s="42">
        <v>15</v>
      </c>
      <c r="G27" s="42">
        <v>1</v>
      </c>
      <c r="H27" s="42">
        <v>2</v>
      </c>
      <c r="I27" s="43">
        <v>0</v>
      </c>
      <c r="J27" s="44">
        <f t="shared" si="5"/>
        <v>39</v>
      </c>
      <c r="K27" s="42">
        <v>51</v>
      </c>
      <c r="L27" s="88">
        <v>4</v>
      </c>
      <c r="M27" s="41">
        <v>1768</v>
      </c>
      <c r="N27" s="42">
        <v>3546</v>
      </c>
      <c r="O27" s="47">
        <v>578</v>
      </c>
      <c r="P27" s="48">
        <f t="shared" si="0"/>
        <v>2.3333333333333335</v>
      </c>
      <c r="Q27" s="49">
        <f t="shared" si="6"/>
        <v>1.3333333333333333</v>
      </c>
      <c r="R27" s="49">
        <f t="shared" si="1"/>
        <v>1.2</v>
      </c>
      <c r="S27" s="49">
        <f t="shared" si="2"/>
        <v>1.3636363636363635</v>
      </c>
      <c r="T27" s="49">
        <f t="shared" si="3"/>
        <v>0.25</v>
      </c>
      <c r="U27" s="49">
        <f t="shared" si="7"/>
        <v>0.5</v>
      </c>
      <c r="V27" s="166">
        <f t="shared" si="4"/>
        <v>0</v>
      </c>
      <c r="W27" s="51">
        <f t="shared" si="8"/>
        <v>1.054054054054054</v>
      </c>
      <c r="X27" s="49">
        <v>1.3783783783783783</v>
      </c>
      <c r="Y27" s="90">
        <v>0.10810810810810811</v>
      </c>
      <c r="Z27" s="167">
        <v>0.56</v>
      </c>
      <c r="AA27" s="168">
        <v>1.17</v>
      </c>
      <c r="AB27" s="54">
        <v>0.19</v>
      </c>
    </row>
    <row r="28" spans="1:28" s="178" customFormat="1" ht="13.5" customHeight="1">
      <c r="A28" s="477"/>
      <c r="B28" s="18" t="s">
        <v>23</v>
      </c>
      <c r="C28" s="41">
        <v>4</v>
      </c>
      <c r="D28" s="42">
        <v>8</v>
      </c>
      <c r="E28" s="42">
        <v>15</v>
      </c>
      <c r="F28" s="42">
        <v>29</v>
      </c>
      <c r="G28" s="42">
        <v>4</v>
      </c>
      <c r="H28" s="42">
        <v>3</v>
      </c>
      <c r="I28" s="43">
        <v>0</v>
      </c>
      <c r="J28" s="44">
        <f t="shared" si="5"/>
        <v>63</v>
      </c>
      <c r="K28" s="42">
        <v>64</v>
      </c>
      <c r="L28" s="88">
        <v>6</v>
      </c>
      <c r="M28" s="41">
        <v>2707</v>
      </c>
      <c r="N28" s="42">
        <v>4750</v>
      </c>
      <c r="O28" s="47">
        <v>876</v>
      </c>
      <c r="P28" s="48">
        <f t="shared" si="0"/>
        <v>1.3333333333333333</v>
      </c>
      <c r="Q28" s="49">
        <f t="shared" si="6"/>
        <v>1.3333333333333333</v>
      </c>
      <c r="R28" s="49">
        <f t="shared" si="1"/>
        <v>3</v>
      </c>
      <c r="S28" s="49">
        <f t="shared" si="2"/>
        <v>2.6363636363636362</v>
      </c>
      <c r="T28" s="49">
        <f t="shared" si="3"/>
        <v>1</v>
      </c>
      <c r="U28" s="49">
        <f t="shared" si="7"/>
        <v>0.75</v>
      </c>
      <c r="V28" s="166">
        <f t="shared" si="4"/>
        <v>0</v>
      </c>
      <c r="W28" s="51">
        <f t="shared" si="8"/>
        <v>1.7027027027027026</v>
      </c>
      <c r="X28" s="49">
        <v>1.7297297297297298</v>
      </c>
      <c r="Y28" s="90">
        <v>0.16216216216216217</v>
      </c>
      <c r="Z28" s="167">
        <v>0.86</v>
      </c>
      <c r="AA28" s="168">
        <v>1.56</v>
      </c>
      <c r="AB28" s="54">
        <v>0.29</v>
      </c>
    </row>
    <row r="29" spans="1:28" s="178" customFormat="1" ht="13.5" customHeight="1">
      <c r="A29" s="477"/>
      <c r="B29" s="18" t="s">
        <v>24</v>
      </c>
      <c r="C29" s="41">
        <v>16</v>
      </c>
      <c r="D29" s="42">
        <v>17</v>
      </c>
      <c r="E29" s="42">
        <v>25</v>
      </c>
      <c r="F29" s="42">
        <v>66</v>
      </c>
      <c r="G29" s="42">
        <v>7</v>
      </c>
      <c r="H29" s="42">
        <v>14</v>
      </c>
      <c r="I29" s="43">
        <v>0</v>
      </c>
      <c r="J29" s="44">
        <f t="shared" si="5"/>
        <v>145</v>
      </c>
      <c r="K29" s="42">
        <v>112</v>
      </c>
      <c r="L29" s="88">
        <v>11</v>
      </c>
      <c r="M29" s="41">
        <v>4379</v>
      </c>
      <c r="N29" s="42">
        <v>8715</v>
      </c>
      <c r="O29" s="47">
        <v>1232</v>
      </c>
      <c r="P29" s="48">
        <f t="shared" si="0"/>
        <v>5.333333333333333</v>
      </c>
      <c r="Q29" s="49">
        <f t="shared" si="6"/>
        <v>2.8333333333333335</v>
      </c>
      <c r="R29" s="49">
        <f t="shared" si="1"/>
        <v>5</v>
      </c>
      <c r="S29" s="49">
        <f t="shared" si="2"/>
        <v>6</v>
      </c>
      <c r="T29" s="49">
        <f t="shared" si="3"/>
        <v>1.75</v>
      </c>
      <c r="U29" s="49">
        <f t="shared" si="7"/>
        <v>3.5</v>
      </c>
      <c r="V29" s="166">
        <f t="shared" si="4"/>
        <v>0</v>
      </c>
      <c r="W29" s="51">
        <f t="shared" si="8"/>
        <v>3.918918918918919</v>
      </c>
      <c r="X29" s="49">
        <v>3.027027027027027</v>
      </c>
      <c r="Y29" s="90">
        <v>0.2972972972972973</v>
      </c>
      <c r="Z29" s="167">
        <v>1.39</v>
      </c>
      <c r="AA29" s="168">
        <v>2.88</v>
      </c>
      <c r="AB29" s="54">
        <v>0.41</v>
      </c>
    </row>
    <row r="30" spans="1:28" s="178" customFormat="1" ht="13.5" customHeight="1">
      <c r="A30" s="478"/>
      <c r="B30" s="174">
        <v>26</v>
      </c>
      <c r="C30" s="56">
        <v>4</v>
      </c>
      <c r="D30" s="57">
        <v>20</v>
      </c>
      <c r="E30" s="57">
        <v>41</v>
      </c>
      <c r="F30" s="57">
        <v>81</v>
      </c>
      <c r="G30" s="57">
        <v>23</v>
      </c>
      <c r="H30" s="57">
        <v>16</v>
      </c>
      <c r="I30" s="58">
        <v>6</v>
      </c>
      <c r="J30" s="59">
        <f t="shared" si="5"/>
        <v>191</v>
      </c>
      <c r="K30" s="57">
        <v>152</v>
      </c>
      <c r="L30" s="175">
        <v>17</v>
      </c>
      <c r="M30" s="56">
        <v>7021</v>
      </c>
      <c r="N30" s="57">
        <v>12670</v>
      </c>
      <c r="O30" s="62">
        <v>1862</v>
      </c>
      <c r="P30" s="63">
        <f t="shared" si="0"/>
        <v>1.3333333333333333</v>
      </c>
      <c r="Q30" s="64">
        <f t="shared" si="6"/>
        <v>3.3333333333333335</v>
      </c>
      <c r="R30" s="64">
        <f t="shared" si="1"/>
        <v>8.2</v>
      </c>
      <c r="S30" s="64">
        <f t="shared" si="2"/>
        <v>7.363636363636363</v>
      </c>
      <c r="T30" s="64">
        <f t="shared" si="3"/>
        <v>5.75</v>
      </c>
      <c r="U30" s="64">
        <f t="shared" si="7"/>
        <v>4</v>
      </c>
      <c r="V30" s="169">
        <f t="shared" si="4"/>
        <v>1.5</v>
      </c>
      <c r="W30" s="66">
        <f t="shared" si="8"/>
        <v>5.162162162162162</v>
      </c>
      <c r="X30" s="64">
        <v>4.108108108108108</v>
      </c>
      <c r="Y30" s="177">
        <v>0.4594594594594595</v>
      </c>
      <c r="Z30" s="179">
        <v>2.24</v>
      </c>
      <c r="AA30" s="180">
        <v>4.17</v>
      </c>
      <c r="AB30" s="69">
        <v>0.61</v>
      </c>
    </row>
    <row r="31" spans="1:28" s="178" customFormat="1" ht="13.5" customHeight="1">
      <c r="A31" s="489">
        <v>7</v>
      </c>
      <c r="B31" s="18" t="s">
        <v>26</v>
      </c>
      <c r="C31" s="41">
        <v>6</v>
      </c>
      <c r="D31" s="42">
        <v>17</v>
      </c>
      <c r="E31" s="42">
        <v>32</v>
      </c>
      <c r="F31" s="42">
        <v>93</v>
      </c>
      <c r="G31" s="42">
        <v>19</v>
      </c>
      <c r="H31" s="42">
        <v>16</v>
      </c>
      <c r="I31" s="43">
        <v>21</v>
      </c>
      <c r="J31" s="44">
        <f t="shared" si="5"/>
        <v>204</v>
      </c>
      <c r="K31" s="42">
        <v>211</v>
      </c>
      <c r="L31" s="88">
        <v>26</v>
      </c>
      <c r="M31" s="41">
        <v>10736</v>
      </c>
      <c r="N31" s="42">
        <v>17735</v>
      </c>
      <c r="O31" s="47">
        <v>3003</v>
      </c>
      <c r="P31" s="48">
        <f t="shared" si="0"/>
        <v>2</v>
      </c>
      <c r="Q31" s="49">
        <f t="shared" si="6"/>
        <v>2.8333333333333335</v>
      </c>
      <c r="R31" s="49">
        <f t="shared" si="1"/>
        <v>6.4</v>
      </c>
      <c r="S31" s="49">
        <f t="shared" si="2"/>
        <v>8.454545454545455</v>
      </c>
      <c r="T31" s="49">
        <f t="shared" si="3"/>
        <v>4.75</v>
      </c>
      <c r="U31" s="49">
        <f t="shared" si="7"/>
        <v>4</v>
      </c>
      <c r="V31" s="50">
        <f t="shared" si="4"/>
        <v>5.25</v>
      </c>
      <c r="W31" s="51">
        <f t="shared" si="8"/>
        <v>5.513513513513513</v>
      </c>
      <c r="X31" s="49">
        <v>5.702702702702703</v>
      </c>
      <c r="Y31" s="90">
        <v>0.7027027027027027</v>
      </c>
      <c r="Z31" s="167">
        <v>3.41</v>
      </c>
      <c r="AA31" s="168">
        <v>5.83</v>
      </c>
      <c r="AB31" s="54">
        <v>0.99</v>
      </c>
    </row>
    <row r="32" spans="1:28" s="178" customFormat="1" ht="13.5" customHeight="1">
      <c r="A32" s="477"/>
      <c r="B32" s="18" t="s">
        <v>27</v>
      </c>
      <c r="C32" s="41">
        <v>2</v>
      </c>
      <c r="D32" s="42">
        <v>10</v>
      </c>
      <c r="E32" s="42">
        <v>28</v>
      </c>
      <c r="F32" s="42">
        <v>55</v>
      </c>
      <c r="G32" s="42">
        <v>20</v>
      </c>
      <c r="H32" s="42">
        <v>15</v>
      </c>
      <c r="I32" s="43">
        <v>27</v>
      </c>
      <c r="J32" s="44">
        <f t="shared" si="5"/>
        <v>157</v>
      </c>
      <c r="K32" s="42">
        <v>184</v>
      </c>
      <c r="L32" s="88">
        <v>52</v>
      </c>
      <c r="M32" s="41">
        <v>14827</v>
      </c>
      <c r="N32" s="42">
        <v>19800</v>
      </c>
      <c r="O32" s="47">
        <v>5236</v>
      </c>
      <c r="P32" s="48">
        <f t="shared" si="0"/>
        <v>0.6666666666666666</v>
      </c>
      <c r="Q32" s="49">
        <f t="shared" si="6"/>
        <v>1.6666666666666667</v>
      </c>
      <c r="R32" s="49">
        <f t="shared" si="1"/>
        <v>5.6</v>
      </c>
      <c r="S32" s="49">
        <f t="shared" si="2"/>
        <v>5</v>
      </c>
      <c r="T32" s="49">
        <f t="shared" si="3"/>
        <v>5</v>
      </c>
      <c r="U32" s="49">
        <f t="shared" si="7"/>
        <v>3.75</v>
      </c>
      <c r="V32" s="50">
        <f t="shared" si="4"/>
        <v>6.75</v>
      </c>
      <c r="W32" s="51">
        <f t="shared" si="8"/>
        <v>4.243243243243243</v>
      </c>
      <c r="X32" s="49">
        <v>4.972972972972973</v>
      </c>
      <c r="Y32" s="90">
        <v>1.4054054054054055</v>
      </c>
      <c r="Z32" s="167">
        <v>4.73</v>
      </c>
      <c r="AA32" s="168">
        <v>6.54</v>
      </c>
      <c r="AB32" s="54">
        <v>1.73</v>
      </c>
    </row>
    <row r="33" spans="1:28" s="178" customFormat="1" ht="13.5" customHeight="1">
      <c r="A33" s="477"/>
      <c r="B33" s="18" t="s">
        <v>28</v>
      </c>
      <c r="C33" s="41">
        <v>4</v>
      </c>
      <c r="D33" s="42">
        <v>3</v>
      </c>
      <c r="E33" s="42">
        <v>19</v>
      </c>
      <c r="F33" s="42">
        <v>42</v>
      </c>
      <c r="G33" s="42">
        <v>3</v>
      </c>
      <c r="H33" s="42">
        <v>5</v>
      </c>
      <c r="I33" s="43">
        <v>11</v>
      </c>
      <c r="J33" s="44">
        <f t="shared" si="5"/>
        <v>87</v>
      </c>
      <c r="K33" s="42">
        <v>178</v>
      </c>
      <c r="L33" s="88">
        <v>108</v>
      </c>
      <c r="M33" s="41">
        <v>12702</v>
      </c>
      <c r="N33" s="42">
        <v>15362</v>
      </c>
      <c r="O33" s="47">
        <v>7612</v>
      </c>
      <c r="P33" s="48">
        <f t="shared" si="0"/>
        <v>1.3333333333333333</v>
      </c>
      <c r="Q33" s="49">
        <f t="shared" si="6"/>
        <v>0.5</v>
      </c>
      <c r="R33" s="49">
        <f t="shared" si="1"/>
        <v>3.8</v>
      </c>
      <c r="S33" s="49">
        <f t="shared" si="2"/>
        <v>3.8181818181818183</v>
      </c>
      <c r="T33" s="49">
        <f t="shared" si="3"/>
        <v>0.75</v>
      </c>
      <c r="U33" s="49">
        <f t="shared" si="7"/>
        <v>1.25</v>
      </c>
      <c r="V33" s="50">
        <f t="shared" si="4"/>
        <v>2.75</v>
      </c>
      <c r="W33" s="51">
        <f t="shared" si="8"/>
        <v>2.3513513513513513</v>
      </c>
      <c r="X33" s="49">
        <v>4.8108108108108105</v>
      </c>
      <c r="Y33" s="90">
        <v>2.918918918918919</v>
      </c>
      <c r="Z33" s="167">
        <v>4.04</v>
      </c>
      <c r="AA33" s="168">
        <v>5.06</v>
      </c>
      <c r="AB33" s="54">
        <v>2.52</v>
      </c>
    </row>
    <row r="34" spans="1:28" s="178" customFormat="1" ht="13.5" customHeight="1">
      <c r="A34" s="478"/>
      <c r="B34" s="18" t="s">
        <v>29</v>
      </c>
      <c r="C34" s="41">
        <v>1</v>
      </c>
      <c r="D34" s="42">
        <v>0</v>
      </c>
      <c r="E34" s="42">
        <v>2</v>
      </c>
      <c r="F34" s="42">
        <v>41</v>
      </c>
      <c r="G34" s="42">
        <v>6</v>
      </c>
      <c r="H34" s="42">
        <v>2</v>
      </c>
      <c r="I34" s="43">
        <v>12</v>
      </c>
      <c r="J34" s="44">
        <f t="shared" si="5"/>
        <v>64</v>
      </c>
      <c r="K34" s="42">
        <v>111</v>
      </c>
      <c r="L34" s="88">
        <v>133</v>
      </c>
      <c r="M34" s="41">
        <v>14047</v>
      </c>
      <c r="N34" s="42">
        <v>11819</v>
      </c>
      <c r="O34" s="47">
        <v>6916</v>
      </c>
      <c r="P34" s="48">
        <f t="shared" si="0"/>
        <v>0.3333333333333333</v>
      </c>
      <c r="Q34" s="49">
        <f t="shared" si="6"/>
        <v>0</v>
      </c>
      <c r="R34" s="49">
        <f t="shared" si="1"/>
        <v>0.4</v>
      </c>
      <c r="S34" s="49">
        <f t="shared" si="2"/>
        <v>3.727272727272727</v>
      </c>
      <c r="T34" s="49">
        <f t="shared" si="3"/>
        <v>1.5</v>
      </c>
      <c r="U34" s="49">
        <f t="shared" si="7"/>
        <v>0.5</v>
      </c>
      <c r="V34" s="50">
        <f t="shared" si="4"/>
        <v>3</v>
      </c>
      <c r="W34" s="51">
        <f t="shared" si="8"/>
        <v>1.7297297297297298</v>
      </c>
      <c r="X34" s="49">
        <v>3</v>
      </c>
      <c r="Y34" s="90">
        <v>3.5945945945945947</v>
      </c>
      <c r="Z34" s="167">
        <v>4.47</v>
      </c>
      <c r="AA34" s="168">
        <v>3.89</v>
      </c>
      <c r="AB34" s="54">
        <v>2.28</v>
      </c>
    </row>
    <row r="35" spans="1:28" s="178" customFormat="1" ht="13.5" customHeight="1">
      <c r="A35" s="480">
        <v>8</v>
      </c>
      <c r="B35" s="17" t="s">
        <v>30</v>
      </c>
      <c r="C35" s="128">
        <v>3</v>
      </c>
      <c r="D35" s="129">
        <v>3</v>
      </c>
      <c r="E35" s="129">
        <v>2</v>
      </c>
      <c r="F35" s="129">
        <v>45</v>
      </c>
      <c r="G35" s="129">
        <v>2</v>
      </c>
      <c r="H35" s="129">
        <v>0</v>
      </c>
      <c r="I35" s="130">
        <v>7</v>
      </c>
      <c r="J35" s="74">
        <f t="shared" si="5"/>
        <v>62</v>
      </c>
      <c r="K35" s="129">
        <v>82</v>
      </c>
      <c r="L35" s="92">
        <v>200</v>
      </c>
      <c r="M35" s="128">
        <v>13029</v>
      </c>
      <c r="N35" s="129">
        <v>8752</v>
      </c>
      <c r="O35" s="79">
        <v>7915</v>
      </c>
      <c r="P35" s="80">
        <f t="shared" si="0"/>
        <v>1</v>
      </c>
      <c r="Q35" s="81">
        <f t="shared" si="6"/>
        <v>0.5</v>
      </c>
      <c r="R35" s="81">
        <f t="shared" si="1"/>
        <v>0.4</v>
      </c>
      <c r="S35" s="81">
        <f t="shared" si="2"/>
        <v>4.090909090909091</v>
      </c>
      <c r="T35" s="81">
        <f t="shared" si="3"/>
        <v>0.5</v>
      </c>
      <c r="U35" s="81">
        <f t="shared" si="7"/>
        <v>0</v>
      </c>
      <c r="V35" s="82">
        <f t="shared" si="4"/>
        <v>1.75</v>
      </c>
      <c r="W35" s="83">
        <f t="shared" si="8"/>
        <v>1.6756756756756757</v>
      </c>
      <c r="X35" s="81">
        <v>2.2162162162162162</v>
      </c>
      <c r="Y35" s="94">
        <v>5.405405405405405</v>
      </c>
      <c r="Z35" s="171">
        <v>4.16</v>
      </c>
      <c r="AA35" s="172">
        <v>2.89</v>
      </c>
      <c r="AB35" s="86">
        <v>2.61</v>
      </c>
    </row>
    <row r="36" spans="1:28" s="178" customFormat="1" ht="13.5" customHeight="1">
      <c r="A36" s="480"/>
      <c r="B36" s="18" t="s">
        <v>31</v>
      </c>
      <c r="C36" s="41">
        <v>2</v>
      </c>
      <c r="D36" s="42">
        <v>3</v>
      </c>
      <c r="E36" s="42">
        <v>0</v>
      </c>
      <c r="F36" s="42">
        <v>22</v>
      </c>
      <c r="G36" s="42">
        <v>0</v>
      </c>
      <c r="H36" s="42">
        <v>1</v>
      </c>
      <c r="I36" s="43">
        <v>7</v>
      </c>
      <c r="J36" s="44">
        <f t="shared" si="5"/>
        <v>35</v>
      </c>
      <c r="K36" s="42">
        <v>64</v>
      </c>
      <c r="L36" s="88">
        <v>160</v>
      </c>
      <c r="M36" s="41">
        <v>10294</v>
      </c>
      <c r="N36" s="42">
        <v>5600</v>
      </c>
      <c r="O36" s="47">
        <v>7458</v>
      </c>
      <c r="P36" s="48">
        <f t="shared" si="0"/>
        <v>0.6666666666666666</v>
      </c>
      <c r="Q36" s="49">
        <f t="shared" si="6"/>
        <v>0.5</v>
      </c>
      <c r="R36" s="49">
        <f t="shared" si="1"/>
        <v>0</v>
      </c>
      <c r="S36" s="49">
        <f t="shared" si="2"/>
        <v>2</v>
      </c>
      <c r="T36" s="49">
        <f t="shared" si="3"/>
        <v>0</v>
      </c>
      <c r="U36" s="49">
        <f t="shared" si="7"/>
        <v>0.25</v>
      </c>
      <c r="V36" s="166">
        <f t="shared" si="4"/>
        <v>1.75</v>
      </c>
      <c r="W36" s="51">
        <f t="shared" si="8"/>
        <v>0.9459459459459459</v>
      </c>
      <c r="X36" s="49">
        <v>1.7297297297297298</v>
      </c>
      <c r="Y36" s="90">
        <v>4.324324324324325</v>
      </c>
      <c r="Z36" s="167">
        <v>3.35</v>
      </c>
      <c r="AA36" s="168">
        <v>1.89</v>
      </c>
      <c r="AB36" s="54">
        <v>2.48</v>
      </c>
    </row>
    <row r="37" spans="1:28" s="178" customFormat="1" ht="13.5" customHeight="1">
      <c r="A37" s="480"/>
      <c r="B37" s="18" t="s">
        <v>32</v>
      </c>
      <c r="C37" s="41">
        <v>0</v>
      </c>
      <c r="D37" s="42">
        <v>2</v>
      </c>
      <c r="E37" s="42">
        <v>2</v>
      </c>
      <c r="F37" s="42">
        <v>23</v>
      </c>
      <c r="G37" s="42">
        <v>2</v>
      </c>
      <c r="H37" s="42">
        <v>4</v>
      </c>
      <c r="I37" s="43">
        <v>9</v>
      </c>
      <c r="J37" s="44">
        <f t="shared" si="5"/>
        <v>42</v>
      </c>
      <c r="K37" s="42">
        <v>55</v>
      </c>
      <c r="L37" s="88">
        <v>116</v>
      </c>
      <c r="M37" s="41">
        <v>6538</v>
      </c>
      <c r="N37" s="42">
        <v>3930</v>
      </c>
      <c r="O37" s="47">
        <v>5310</v>
      </c>
      <c r="P37" s="48">
        <f aca="true" t="shared" si="9" ref="P37:P56">C37/3</f>
        <v>0</v>
      </c>
      <c r="Q37" s="49">
        <f t="shared" si="6"/>
        <v>0.3333333333333333</v>
      </c>
      <c r="R37" s="49">
        <f aca="true" t="shared" si="10" ref="R37:R56">E37/5</f>
        <v>0.4</v>
      </c>
      <c r="S37" s="49">
        <f aca="true" t="shared" si="11" ref="S37:S56">F37/11</f>
        <v>2.090909090909091</v>
      </c>
      <c r="T37" s="49">
        <f aca="true" t="shared" si="12" ref="T37:T56">G37/4</f>
        <v>0.5</v>
      </c>
      <c r="U37" s="49">
        <f t="shared" si="7"/>
        <v>1</v>
      </c>
      <c r="V37" s="166">
        <f aca="true" t="shared" si="13" ref="V37:V56">I37/4</f>
        <v>2.25</v>
      </c>
      <c r="W37" s="51">
        <f t="shared" si="8"/>
        <v>1.135135135135135</v>
      </c>
      <c r="X37" s="49">
        <v>1.4864864864864864</v>
      </c>
      <c r="Y37" s="90">
        <v>3.135135135135135</v>
      </c>
      <c r="Z37" s="167">
        <v>2.14</v>
      </c>
      <c r="AA37" s="168">
        <v>1.32</v>
      </c>
      <c r="AB37" s="54">
        <v>1.82</v>
      </c>
    </row>
    <row r="38" spans="1:28" s="178" customFormat="1" ht="13.5" customHeight="1">
      <c r="A38" s="480"/>
      <c r="B38" s="18" t="s">
        <v>33</v>
      </c>
      <c r="C38" s="41">
        <v>7</v>
      </c>
      <c r="D38" s="42">
        <v>2</v>
      </c>
      <c r="E38" s="42">
        <v>1</v>
      </c>
      <c r="F38" s="42">
        <v>25</v>
      </c>
      <c r="G38" s="42">
        <v>10</v>
      </c>
      <c r="H38" s="42">
        <v>7</v>
      </c>
      <c r="I38" s="43">
        <v>0</v>
      </c>
      <c r="J38" s="44">
        <f t="shared" si="5"/>
        <v>52</v>
      </c>
      <c r="K38" s="42">
        <v>33</v>
      </c>
      <c r="L38" s="88">
        <v>98</v>
      </c>
      <c r="M38" s="41">
        <v>6788</v>
      </c>
      <c r="N38" s="42">
        <v>3444</v>
      </c>
      <c r="O38" s="47">
        <v>4743</v>
      </c>
      <c r="P38" s="48">
        <f t="shared" si="9"/>
        <v>2.3333333333333335</v>
      </c>
      <c r="Q38" s="49">
        <f t="shared" si="6"/>
        <v>0.3333333333333333</v>
      </c>
      <c r="R38" s="49">
        <f t="shared" si="10"/>
        <v>0.2</v>
      </c>
      <c r="S38" s="49">
        <f t="shared" si="11"/>
        <v>2.272727272727273</v>
      </c>
      <c r="T38" s="49">
        <f t="shared" si="12"/>
        <v>2.5</v>
      </c>
      <c r="U38" s="49">
        <f t="shared" si="7"/>
        <v>1.75</v>
      </c>
      <c r="V38" s="166">
        <f t="shared" si="13"/>
        <v>0</v>
      </c>
      <c r="W38" s="51">
        <f t="shared" si="8"/>
        <v>1.4054054054054055</v>
      </c>
      <c r="X38" s="49">
        <v>0.8918918918918919</v>
      </c>
      <c r="Y38" s="90">
        <v>2.6486486486486487</v>
      </c>
      <c r="Z38" s="167">
        <v>2.18</v>
      </c>
      <c r="AA38" s="168">
        <v>1.14</v>
      </c>
      <c r="AB38" s="54">
        <v>1.59</v>
      </c>
    </row>
    <row r="39" spans="1:28" s="178" customFormat="1" ht="13.5" customHeight="1">
      <c r="A39" s="480">
        <v>9</v>
      </c>
      <c r="B39" s="17" t="s">
        <v>34</v>
      </c>
      <c r="C39" s="128">
        <v>5</v>
      </c>
      <c r="D39" s="129">
        <v>9</v>
      </c>
      <c r="E39" s="129">
        <v>2</v>
      </c>
      <c r="F39" s="129">
        <v>41</v>
      </c>
      <c r="G39" s="129">
        <v>5</v>
      </c>
      <c r="H39" s="129">
        <v>12</v>
      </c>
      <c r="I39" s="130">
        <v>2</v>
      </c>
      <c r="J39" s="74">
        <f t="shared" si="5"/>
        <v>76</v>
      </c>
      <c r="K39" s="129">
        <v>29</v>
      </c>
      <c r="L39" s="92">
        <v>84</v>
      </c>
      <c r="M39" s="128">
        <v>7290</v>
      </c>
      <c r="N39" s="129">
        <v>2891</v>
      </c>
      <c r="O39" s="79">
        <v>4369</v>
      </c>
      <c r="P39" s="80">
        <f t="shared" si="9"/>
        <v>1.6666666666666667</v>
      </c>
      <c r="Q39" s="81">
        <f t="shared" si="6"/>
        <v>1.5</v>
      </c>
      <c r="R39" s="81">
        <f t="shared" si="10"/>
        <v>0.4</v>
      </c>
      <c r="S39" s="81">
        <f t="shared" si="11"/>
        <v>3.727272727272727</v>
      </c>
      <c r="T39" s="81">
        <f t="shared" si="12"/>
        <v>1.25</v>
      </c>
      <c r="U39" s="81">
        <f t="shared" si="7"/>
        <v>3</v>
      </c>
      <c r="V39" s="282">
        <f t="shared" si="13"/>
        <v>0.5</v>
      </c>
      <c r="W39" s="83">
        <f t="shared" si="8"/>
        <v>2.054054054054054</v>
      </c>
      <c r="X39" s="81">
        <v>0.7837837837837838</v>
      </c>
      <c r="Y39" s="94">
        <v>2.27027027027027</v>
      </c>
      <c r="Z39" s="171">
        <v>2.32</v>
      </c>
      <c r="AA39" s="172">
        <v>0.95</v>
      </c>
      <c r="AB39" s="86">
        <v>1.44</v>
      </c>
    </row>
    <row r="40" spans="1:28" s="178" customFormat="1" ht="13.5" customHeight="1">
      <c r="A40" s="480"/>
      <c r="B40" s="18" t="s">
        <v>35</v>
      </c>
      <c r="C40" s="41">
        <v>13</v>
      </c>
      <c r="D40" s="42">
        <v>9</v>
      </c>
      <c r="E40" s="42">
        <v>4</v>
      </c>
      <c r="F40" s="42">
        <v>42</v>
      </c>
      <c r="G40" s="42">
        <v>6</v>
      </c>
      <c r="H40" s="42">
        <v>10</v>
      </c>
      <c r="I40" s="43">
        <v>2</v>
      </c>
      <c r="J40" s="44">
        <f t="shared" si="5"/>
        <v>86</v>
      </c>
      <c r="K40" s="42">
        <v>30</v>
      </c>
      <c r="L40" s="88">
        <v>52</v>
      </c>
      <c r="M40" s="41">
        <v>6525</v>
      </c>
      <c r="N40" s="42">
        <v>2327</v>
      </c>
      <c r="O40" s="47">
        <v>3726</v>
      </c>
      <c r="P40" s="48">
        <f t="shared" si="9"/>
        <v>4.333333333333333</v>
      </c>
      <c r="Q40" s="49">
        <f t="shared" si="6"/>
        <v>1.5</v>
      </c>
      <c r="R40" s="49">
        <f t="shared" si="10"/>
        <v>0.8</v>
      </c>
      <c r="S40" s="49">
        <f t="shared" si="11"/>
        <v>3.8181818181818183</v>
      </c>
      <c r="T40" s="49">
        <f t="shared" si="12"/>
        <v>1.5</v>
      </c>
      <c r="U40" s="49">
        <f t="shared" si="7"/>
        <v>2.5</v>
      </c>
      <c r="V40" s="50">
        <f t="shared" si="13"/>
        <v>0.5</v>
      </c>
      <c r="W40" s="51">
        <f t="shared" si="8"/>
        <v>2.324324324324324</v>
      </c>
      <c r="X40" s="49">
        <v>0.8108108108108109</v>
      </c>
      <c r="Y40" s="90">
        <v>1.4054054054054055</v>
      </c>
      <c r="Z40" s="167">
        <v>2.08</v>
      </c>
      <c r="AA40" s="168">
        <v>0.77</v>
      </c>
      <c r="AB40" s="54">
        <v>1.23</v>
      </c>
    </row>
    <row r="41" spans="1:28" s="178" customFormat="1" ht="13.5" customHeight="1">
      <c r="A41" s="480"/>
      <c r="B41" s="18" t="s">
        <v>36</v>
      </c>
      <c r="C41" s="41">
        <v>6</v>
      </c>
      <c r="D41" s="42">
        <v>15</v>
      </c>
      <c r="E41" s="42">
        <v>20</v>
      </c>
      <c r="F41" s="42">
        <v>41</v>
      </c>
      <c r="G41" s="42">
        <v>4</v>
      </c>
      <c r="H41" s="42">
        <v>23</v>
      </c>
      <c r="I41" s="43">
        <v>1</v>
      </c>
      <c r="J41" s="44">
        <f t="shared" si="5"/>
        <v>110</v>
      </c>
      <c r="K41" s="42">
        <v>22</v>
      </c>
      <c r="L41" s="88">
        <v>47</v>
      </c>
      <c r="M41" s="41">
        <v>5081</v>
      </c>
      <c r="N41" s="42">
        <v>1730</v>
      </c>
      <c r="O41" s="47">
        <v>3172</v>
      </c>
      <c r="P41" s="48">
        <f t="shared" si="9"/>
        <v>2</v>
      </c>
      <c r="Q41" s="49">
        <f t="shared" si="6"/>
        <v>2.5</v>
      </c>
      <c r="R41" s="49">
        <f t="shared" si="10"/>
        <v>4</v>
      </c>
      <c r="S41" s="49">
        <f t="shared" si="11"/>
        <v>3.727272727272727</v>
      </c>
      <c r="T41" s="49">
        <f t="shared" si="12"/>
        <v>1</v>
      </c>
      <c r="U41" s="49">
        <f t="shared" si="7"/>
        <v>5.75</v>
      </c>
      <c r="V41" s="50">
        <f t="shared" si="13"/>
        <v>0.25</v>
      </c>
      <c r="W41" s="51">
        <f t="shared" si="8"/>
        <v>2.972972972972973</v>
      </c>
      <c r="X41" s="49">
        <v>0.5945945945945946</v>
      </c>
      <c r="Y41" s="90">
        <v>1.2702702702702702</v>
      </c>
      <c r="Z41" s="167">
        <v>1.62</v>
      </c>
      <c r="AA41" s="168">
        <v>0.57</v>
      </c>
      <c r="AB41" s="54">
        <v>1.04</v>
      </c>
    </row>
    <row r="42" spans="1:28" s="178" customFormat="1" ht="13.5" customHeight="1">
      <c r="A42" s="480"/>
      <c r="B42" s="18" t="s">
        <v>37</v>
      </c>
      <c r="C42" s="41">
        <v>0</v>
      </c>
      <c r="D42" s="42">
        <v>13</v>
      </c>
      <c r="E42" s="42">
        <v>21</v>
      </c>
      <c r="F42" s="42">
        <v>39</v>
      </c>
      <c r="G42" s="42">
        <v>11</v>
      </c>
      <c r="H42" s="42">
        <v>6</v>
      </c>
      <c r="I42" s="43">
        <v>5</v>
      </c>
      <c r="J42" s="44">
        <f t="shared" si="5"/>
        <v>95</v>
      </c>
      <c r="K42" s="42">
        <v>5</v>
      </c>
      <c r="L42" s="88">
        <v>31</v>
      </c>
      <c r="M42" s="41">
        <v>3111</v>
      </c>
      <c r="N42" s="42">
        <v>910</v>
      </c>
      <c r="O42" s="47">
        <v>2168</v>
      </c>
      <c r="P42" s="48">
        <f t="shared" si="9"/>
        <v>0</v>
      </c>
      <c r="Q42" s="49">
        <f t="shared" si="6"/>
        <v>2.1666666666666665</v>
      </c>
      <c r="R42" s="49">
        <f t="shared" si="10"/>
        <v>4.2</v>
      </c>
      <c r="S42" s="49">
        <f t="shared" si="11"/>
        <v>3.5454545454545454</v>
      </c>
      <c r="T42" s="49">
        <f t="shared" si="12"/>
        <v>2.75</v>
      </c>
      <c r="U42" s="49">
        <f t="shared" si="7"/>
        <v>1.5</v>
      </c>
      <c r="V42" s="50">
        <f t="shared" si="13"/>
        <v>1.25</v>
      </c>
      <c r="W42" s="51">
        <f t="shared" si="8"/>
        <v>2.5675675675675675</v>
      </c>
      <c r="X42" s="49">
        <v>0.13513513513513514</v>
      </c>
      <c r="Y42" s="90">
        <v>0.8378378378378378</v>
      </c>
      <c r="Z42" s="167">
        <v>0.99</v>
      </c>
      <c r="AA42" s="168">
        <v>0.3</v>
      </c>
      <c r="AB42" s="54">
        <v>0.72</v>
      </c>
    </row>
    <row r="43" spans="1:28" s="178" customFormat="1" ht="13.5" customHeight="1">
      <c r="A43" s="480"/>
      <c r="B43" s="174" t="s">
        <v>38</v>
      </c>
      <c r="C43" s="56">
        <v>2</v>
      </c>
      <c r="D43" s="57">
        <v>5</v>
      </c>
      <c r="E43" s="57">
        <v>17</v>
      </c>
      <c r="F43" s="57">
        <v>30</v>
      </c>
      <c r="G43" s="57">
        <v>12</v>
      </c>
      <c r="H43" s="57">
        <v>6</v>
      </c>
      <c r="I43" s="58">
        <v>1</v>
      </c>
      <c r="J43" s="59">
        <f t="shared" si="5"/>
        <v>73</v>
      </c>
      <c r="K43" s="57">
        <v>7</v>
      </c>
      <c r="L43" s="175">
        <v>11</v>
      </c>
      <c r="M43" s="56">
        <v>2450</v>
      </c>
      <c r="N43" s="57">
        <v>674</v>
      </c>
      <c r="O43" s="62">
        <v>911</v>
      </c>
      <c r="P43" s="63">
        <f t="shared" si="9"/>
        <v>0.6666666666666666</v>
      </c>
      <c r="Q43" s="64">
        <f t="shared" si="6"/>
        <v>0.8333333333333334</v>
      </c>
      <c r="R43" s="64">
        <f t="shared" si="10"/>
        <v>3.4</v>
      </c>
      <c r="S43" s="64">
        <f t="shared" si="11"/>
        <v>2.727272727272727</v>
      </c>
      <c r="T43" s="64">
        <f t="shared" si="12"/>
        <v>3</v>
      </c>
      <c r="U43" s="64">
        <f t="shared" si="7"/>
        <v>1.5</v>
      </c>
      <c r="V43" s="65">
        <f t="shared" si="13"/>
        <v>0.25</v>
      </c>
      <c r="W43" s="66">
        <f t="shared" si="8"/>
        <v>1.972972972972973</v>
      </c>
      <c r="X43" s="64">
        <v>0.1891891891891892</v>
      </c>
      <c r="Y43" s="177">
        <v>0.2972972972972973</v>
      </c>
      <c r="Z43" s="179">
        <v>0.78</v>
      </c>
      <c r="AA43" s="180">
        <v>0.22</v>
      </c>
      <c r="AB43" s="69">
        <v>0.3</v>
      </c>
    </row>
    <row r="44" spans="1:28" s="178" customFormat="1" ht="13.5" customHeight="1">
      <c r="A44" s="480">
        <v>10</v>
      </c>
      <c r="B44" s="17" t="s">
        <v>39</v>
      </c>
      <c r="C44" s="128">
        <v>3</v>
      </c>
      <c r="D44" s="129">
        <v>5</v>
      </c>
      <c r="E44" s="129">
        <v>17</v>
      </c>
      <c r="F44" s="129">
        <v>17</v>
      </c>
      <c r="G44" s="129">
        <v>8</v>
      </c>
      <c r="H44" s="129">
        <v>5</v>
      </c>
      <c r="I44" s="130">
        <v>1</v>
      </c>
      <c r="J44" s="74">
        <f t="shared" si="5"/>
        <v>56</v>
      </c>
      <c r="K44" s="129">
        <v>15</v>
      </c>
      <c r="L44" s="92">
        <v>11</v>
      </c>
      <c r="M44" s="128">
        <v>1451</v>
      </c>
      <c r="N44" s="129">
        <v>525</v>
      </c>
      <c r="O44" s="79">
        <v>1044</v>
      </c>
      <c r="P44" s="80">
        <f t="shared" si="9"/>
        <v>1</v>
      </c>
      <c r="Q44" s="81">
        <f t="shared" si="6"/>
        <v>0.8333333333333334</v>
      </c>
      <c r="R44" s="81">
        <f t="shared" si="10"/>
        <v>3.4</v>
      </c>
      <c r="S44" s="81">
        <f t="shared" si="11"/>
        <v>1.5454545454545454</v>
      </c>
      <c r="T44" s="81">
        <f t="shared" si="12"/>
        <v>2</v>
      </c>
      <c r="U44" s="81">
        <f t="shared" si="7"/>
        <v>1.25</v>
      </c>
      <c r="V44" s="82">
        <f t="shared" si="13"/>
        <v>0.25</v>
      </c>
      <c r="W44" s="83">
        <f t="shared" si="8"/>
        <v>1.5135135135135136</v>
      </c>
      <c r="X44" s="81">
        <v>0.40540540540540543</v>
      </c>
      <c r="Y44" s="94">
        <v>0.2972972972972973</v>
      </c>
      <c r="Z44" s="171">
        <v>0.47</v>
      </c>
      <c r="AA44" s="172">
        <v>0.17</v>
      </c>
      <c r="AB44" s="86">
        <v>0.34</v>
      </c>
    </row>
    <row r="45" spans="1:28" s="178" customFormat="1" ht="13.5" customHeight="1">
      <c r="A45" s="480"/>
      <c r="B45" s="18" t="s">
        <v>40</v>
      </c>
      <c r="C45" s="41">
        <v>4</v>
      </c>
      <c r="D45" s="42">
        <v>6</v>
      </c>
      <c r="E45" s="42">
        <v>9</v>
      </c>
      <c r="F45" s="42">
        <v>13</v>
      </c>
      <c r="G45" s="42">
        <v>2</v>
      </c>
      <c r="H45" s="42">
        <v>2</v>
      </c>
      <c r="I45" s="43">
        <v>5</v>
      </c>
      <c r="J45" s="44">
        <f t="shared" si="5"/>
        <v>41</v>
      </c>
      <c r="K45" s="42">
        <v>8</v>
      </c>
      <c r="L45" s="88">
        <v>11</v>
      </c>
      <c r="M45" s="41">
        <v>836</v>
      </c>
      <c r="N45" s="42">
        <v>362</v>
      </c>
      <c r="O45" s="47">
        <v>1208</v>
      </c>
      <c r="P45" s="48">
        <f t="shared" si="9"/>
        <v>1.3333333333333333</v>
      </c>
      <c r="Q45" s="49">
        <f t="shared" si="6"/>
        <v>1</v>
      </c>
      <c r="R45" s="49">
        <f t="shared" si="10"/>
        <v>1.8</v>
      </c>
      <c r="S45" s="49">
        <f t="shared" si="11"/>
        <v>1.1818181818181819</v>
      </c>
      <c r="T45" s="49">
        <f t="shared" si="12"/>
        <v>0.5</v>
      </c>
      <c r="U45" s="49">
        <f t="shared" si="7"/>
        <v>0.5</v>
      </c>
      <c r="V45" s="166">
        <f t="shared" si="13"/>
        <v>1.25</v>
      </c>
      <c r="W45" s="51">
        <f t="shared" si="8"/>
        <v>1.1081081081081081</v>
      </c>
      <c r="X45" s="49">
        <v>0.21621621621621623</v>
      </c>
      <c r="Y45" s="90">
        <v>0.2972972972972973</v>
      </c>
      <c r="Z45" s="167">
        <v>0.27</v>
      </c>
      <c r="AA45" s="168">
        <v>0.12</v>
      </c>
      <c r="AB45" s="54">
        <v>0.4</v>
      </c>
    </row>
    <row r="46" spans="1:28" s="178" customFormat="1" ht="13.5" customHeight="1">
      <c r="A46" s="480"/>
      <c r="B46" s="18" t="s">
        <v>41</v>
      </c>
      <c r="C46" s="41">
        <v>4</v>
      </c>
      <c r="D46" s="42">
        <v>5</v>
      </c>
      <c r="E46" s="42">
        <v>6</v>
      </c>
      <c r="F46" s="42">
        <v>6</v>
      </c>
      <c r="G46" s="42">
        <v>2</v>
      </c>
      <c r="H46" s="42">
        <v>0</v>
      </c>
      <c r="I46" s="43">
        <v>2</v>
      </c>
      <c r="J46" s="44">
        <f t="shared" si="5"/>
        <v>25</v>
      </c>
      <c r="K46" s="42">
        <v>7</v>
      </c>
      <c r="L46" s="88">
        <v>9</v>
      </c>
      <c r="M46" s="41">
        <v>673</v>
      </c>
      <c r="N46" s="42">
        <v>334</v>
      </c>
      <c r="O46" s="47">
        <v>764</v>
      </c>
      <c r="P46" s="48">
        <f t="shared" si="9"/>
        <v>1.3333333333333333</v>
      </c>
      <c r="Q46" s="49">
        <f t="shared" si="6"/>
        <v>0.8333333333333334</v>
      </c>
      <c r="R46" s="49">
        <f t="shared" si="10"/>
        <v>1.2</v>
      </c>
      <c r="S46" s="49">
        <f t="shared" si="11"/>
        <v>0.5454545454545454</v>
      </c>
      <c r="T46" s="49">
        <f t="shared" si="12"/>
        <v>0.5</v>
      </c>
      <c r="U46" s="49">
        <f t="shared" si="7"/>
        <v>0</v>
      </c>
      <c r="V46" s="166">
        <f t="shared" si="13"/>
        <v>0.5</v>
      </c>
      <c r="W46" s="51">
        <f t="shared" si="8"/>
        <v>0.6756756756756757</v>
      </c>
      <c r="X46" s="49">
        <v>0.1891891891891892</v>
      </c>
      <c r="Y46" s="90">
        <v>0.24324324324324326</v>
      </c>
      <c r="Z46" s="167">
        <v>0.21</v>
      </c>
      <c r="AA46" s="168">
        <v>0.11</v>
      </c>
      <c r="AB46" s="54">
        <v>0.25</v>
      </c>
    </row>
    <row r="47" spans="1:28" s="178" customFormat="1" ht="13.5" customHeight="1">
      <c r="A47" s="480"/>
      <c r="B47" s="18" t="s">
        <v>42</v>
      </c>
      <c r="C47" s="41">
        <v>3</v>
      </c>
      <c r="D47" s="42">
        <v>6</v>
      </c>
      <c r="E47" s="42">
        <v>5</v>
      </c>
      <c r="F47" s="42">
        <v>5</v>
      </c>
      <c r="G47" s="42">
        <v>2</v>
      </c>
      <c r="H47" s="42">
        <v>2</v>
      </c>
      <c r="I47" s="43">
        <v>2</v>
      </c>
      <c r="J47" s="44">
        <f t="shared" si="5"/>
        <v>25</v>
      </c>
      <c r="K47" s="42">
        <v>4</v>
      </c>
      <c r="L47" s="88">
        <v>3</v>
      </c>
      <c r="M47" s="41">
        <v>516</v>
      </c>
      <c r="N47" s="42">
        <v>269</v>
      </c>
      <c r="O47" s="47">
        <v>606</v>
      </c>
      <c r="P47" s="48">
        <f t="shared" si="9"/>
        <v>1</v>
      </c>
      <c r="Q47" s="49">
        <f t="shared" si="6"/>
        <v>1</v>
      </c>
      <c r="R47" s="49">
        <f t="shared" si="10"/>
        <v>1</v>
      </c>
      <c r="S47" s="49">
        <f t="shared" si="11"/>
        <v>0.45454545454545453</v>
      </c>
      <c r="T47" s="49">
        <f t="shared" si="12"/>
        <v>0.5</v>
      </c>
      <c r="U47" s="49">
        <f t="shared" si="7"/>
        <v>0.5</v>
      </c>
      <c r="V47" s="166">
        <f t="shared" si="13"/>
        <v>0.5</v>
      </c>
      <c r="W47" s="51">
        <f t="shared" si="8"/>
        <v>0.6756756756756757</v>
      </c>
      <c r="X47" s="49">
        <v>0.10810810810810811</v>
      </c>
      <c r="Y47" s="90">
        <v>0.08108108108108109</v>
      </c>
      <c r="Z47" s="167">
        <v>0.16</v>
      </c>
      <c r="AA47" s="168">
        <v>0.09</v>
      </c>
      <c r="AB47" s="54">
        <v>0.2</v>
      </c>
    </row>
    <row r="48" spans="1:28" s="178" customFormat="1" ht="13.5" customHeight="1">
      <c r="A48" s="480">
        <v>11</v>
      </c>
      <c r="B48" s="17" t="s">
        <v>43</v>
      </c>
      <c r="C48" s="128">
        <v>0</v>
      </c>
      <c r="D48" s="129">
        <v>3</v>
      </c>
      <c r="E48" s="129">
        <v>2</v>
      </c>
      <c r="F48" s="129">
        <v>6</v>
      </c>
      <c r="G48" s="129">
        <v>0</v>
      </c>
      <c r="H48" s="129">
        <v>1</v>
      </c>
      <c r="I48" s="130">
        <v>4</v>
      </c>
      <c r="J48" s="74">
        <f t="shared" si="5"/>
        <v>16</v>
      </c>
      <c r="K48" s="129">
        <v>9</v>
      </c>
      <c r="L48" s="92">
        <v>3</v>
      </c>
      <c r="M48" s="128">
        <v>376</v>
      </c>
      <c r="N48" s="129">
        <v>224</v>
      </c>
      <c r="O48" s="79">
        <v>446</v>
      </c>
      <c r="P48" s="80">
        <f t="shared" si="9"/>
        <v>0</v>
      </c>
      <c r="Q48" s="81">
        <f t="shared" si="6"/>
        <v>0.5</v>
      </c>
      <c r="R48" s="81">
        <f t="shared" si="10"/>
        <v>0.4</v>
      </c>
      <c r="S48" s="81">
        <f t="shared" si="11"/>
        <v>0.5454545454545454</v>
      </c>
      <c r="T48" s="81">
        <f t="shared" si="12"/>
        <v>0</v>
      </c>
      <c r="U48" s="81">
        <f t="shared" si="7"/>
        <v>0.25</v>
      </c>
      <c r="V48" s="282">
        <f t="shared" si="13"/>
        <v>1</v>
      </c>
      <c r="W48" s="83">
        <f t="shared" si="8"/>
        <v>0.43243243243243246</v>
      </c>
      <c r="X48" s="81">
        <v>0.24324324324324326</v>
      </c>
      <c r="Y48" s="94">
        <v>0.08108108108108109</v>
      </c>
      <c r="Z48" s="171">
        <v>0.12</v>
      </c>
      <c r="AA48" s="172">
        <v>0.07</v>
      </c>
      <c r="AB48" s="86">
        <v>0.15</v>
      </c>
    </row>
    <row r="49" spans="1:28" s="178" customFormat="1" ht="13.5" customHeight="1">
      <c r="A49" s="480"/>
      <c r="B49" s="18" t="s">
        <v>44</v>
      </c>
      <c r="C49" s="41">
        <v>0</v>
      </c>
      <c r="D49" s="42">
        <v>2</v>
      </c>
      <c r="E49" s="42">
        <v>1</v>
      </c>
      <c r="F49" s="42">
        <v>1</v>
      </c>
      <c r="G49" s="42">
        <v>0</v>
      </c>
      <c r="H49" s="42">
        <v>1</v>
      </c>
      <c r="I49" s="43">
        <v>1</v>
      </c>
      <c r="J49" s="44">
        <f t="shared" si="5"/>
        <v>6</v>
      </c>
      <c r="K49" s="42">
        <v>4</v>
      </c>
      <c r="L49" s="43">
        <v>0</v>
      </c>
      <c r="M49" s="41">
        <v>334</v>
      </c>
      <c r="N49" s="42">
        <v>180</v>
      </c>
      <c r="O49" s="47">
        <v>314</v>
      </c>
      <c r="P49" s="48">
        <f t="shared" si="9"/>
        <v>0</v>
      </c>
      <c r="Q49" s="49">
        <f t="shared" si="6"/>
        <v>0.3333333333333333</v>
      </c>
      <c r="R49" s="49">
        <f t="shared" si="10"/>
        <v>0.2</v>
      </c>
      <c r="S49" s="49">
        <f t="shared" si="11"/>
        <v>0.09090909090909091</v>
      </c>
      <c r="T49" s="49">
        <f t="shared" si="12"/>
        <v>0</v>
      </c>
      <c r="U49" s="49">
        <f t="shared" si="7"/>
        <v>0.25</v>
      </c>
      <c r="V49" s="50">
        <f t="shared" si="13"/>
        <v>0.25</v>
      </c>
      <c r="W49" s="51">
        <f t="shared" si="8"/>
        <v>0.16216216216216217</v>
      </c>
      <c r="X49" s="49">
        <v>0.10810810810810811</v>
      </c>
      <c r="Y49" s="90">
        <v>0</v>
      </c>
      <c r="Z49" s="167">
        <v>0.11</v>
      </c>
      <c r="AA49" s="168">
        <v>0.06</v>
      </c>
      <c r="AB49" s="54">
        <v>0.1</v>
      </c>
    </row>
    <row r="50" spans="1:28" s="178" customFormat="1" ht="13.5" customHeight="1">
      <c r="A50" s="480"/>
      <c r="B50" s="18" t="s">
        <v>45</v>
      </c>
      <c r="C50" s="41">
        <v>0</v>
      </c>
      <c r="D50" s="42">
        <v>0</v>
      </c>
      <c r="E50" s="42">
        <v>4</v>
      </c>
      <c r="F50" s="42">
        <v>4</v>
      </c>
      <c r="G50" s="42">
        <v>0</v>
      </c>
      <c r="H50" s="42">
        <v>0</v>
      </c>
      <c r="I50" s="43">
        <v>1</v>
      </c>
      <c r="J50" s="44">
        <f t="shared" si="5"/>
        <v>9</v>
      </c>
      <c r="K50" s="42">
        <v>1</v>
      </c>
      <c r="L50" s="43">
        <v>2</v>
      </c>
      <c r="M50" s="41">
        <v>304</v>
      </c>
      <c r="N50" s="42">
        <v>164</v>
      </c>
      <c r="O50" s="181">
        <v>257</v>
      </c>
      <c r="P50" s="48">
        <f t="shared" si="9"/>
        <v>0</v>
      </c>
      <c r="Q50" s="49">
        <f t="shared" si="6"/>
        <v>0</v>
      </c>
      <c r="R50" s="49">
        <f t="shared" si="10"/>
        <v>0.8</v>
      </c>
      <c r="S50" s="49">
        <f t="shared" si="11"/>
        <v>0.36363636363636365</v>
      </c>
      <c r="T50" s="49">
        <f t="shared" si="12"/>
        <v>0</v>
      </c>
      <c r="U50" s="49">
        <f t="shared" si="7"/>
        <v>0</v>
      </c>
      <c r="V50" s="50">
        <f t="shared" si="13"/>
        <v>0.25</v>
      </c>
      <c r="W50" s="51">
        <f t="shared" si="8"/>
        <v>0.24324324324324326</v>
      </c>
      <c r="X50" s="49">
        <v>0.02702702702702703</v>
      </c>
      <c r="Y50" s="90">
        <v>0.05405405405405406</v>
      </c>
      <c r="Z50" s="167">
        <v>0.1</v>
      </c>
      <c r="AA50" s="168">
        <v>0.05</v>
      </c>
      <c r="AB50" s="182">
        <v>0.08</v>
      </c>
    </row>
    <row r="51" spans="1:28" s="178" customFormat="1" ht="13.5" customHeight="1">
      <c r="A51" s="480"/>
      <c r="B51" s="18" t="s">
        <v>46</v>
      </c>
      <c r="C51" s="41">
        <v>0</v>
      </c>
      <c r="D51" s="42">
        <v>0</v>
      </c>
      <c r="E51" s="42">
        <v>0</v>
      </c>
      <c r="F51" s="42">
        <v>1</v>
      </c>
      <c r="G51" s="42">
        <v>3</v>
      </c>
      <c r="H51" s="42">
        <v>0</v>
      </c>
      <c r="I51" s="43">
        <v>1</v>
      </c>
      <c r="J51" s="44">
        <f t="shared" si="5"/>
        <v>5</v>
      </c>
      <c r="K51" s="42">
        <v>2</v>
      </c>
      <c r="L51" s="43">
        <v>1</v>
      </c>
      <c r="M51" s="41">
        <v>192</v>
      </c>
      <c r="N51" s="42">
        <v>151</v>
      </c>
      <c r="O51" s="181">
        <v>242</v>
      </c>
      <c r="P51" s="48">
        <f t="shared" si="9"/>
        <v>0</v>
      </c>
      <c r="Q51" s="49">
        <f t="shared" si="6"/>
        <v>0</v>
      </c>
      <c r="R51" s="49">
        <f t="shared" si="10"/>
        <v>0</v>
      </c>
      <c r="S51" s="49">
        <f t="shared" si="11"/>
        <v>0.09090909090909091</v>
      </c>
      <c r="T51" s="49">
        <f t="shared" si="12"/>
        <v>0.75</v>
      </c>
      <c r="U51" s="49">
        <f t="shared" si="7"/>
        <v>0</v>
      </c>
      <c r="V51" s="50">
        <f t="shared" si="13"/>
        <v>0.25</v>
      </c>
      <c r="W51" s="51">
        <f t="shared" si="8"/>
        <v>0.13513513513513514</v>
      </c>
      <c r="X51" s="49">
        <v>0.05405405405405406</v>
      </c>
      <c r="Y51" s="50">
        <v>0.02702702702702703</v>
      </c>
      <c r="Z51" s="167">
        <v>0.06</v>
      </c>
      <c r="AA51" s="168">
        <v>0.05</v>
      </c>
      <c r="AB51" s="182">
        <v>0.08</v>
      </c>
    </row>
    <row r="52" spans="1:28" s="178" customFormat="1" ht="13.5" customHeight="1">
      <c r="A52" s="480">
        <v>12</v>
      </c>
      <c r="B52" s="17" t="s">
        <v>47</v>
      </c>
      <c r="C52" s="128">
        <v>0</v>
      </c>
      <c r="D52" s="129">
        <v>0</v>
      </c>
      <c r="E52" s="129">
        <v>0</v>
      </c>
      <c r="F52" s="129">
        <v>1</v>
      </c>
      <c r="G52" s="129">
        <v>1</v>
      </c>
      <c r="H52" s="129">
        <v>1</v>
      </c>
      <c r="I52" s="130">
        <v>0</v>
      </c>
      <c r="J52" s="74">
        <f t="shared" si="5"/>
        <v>3</v>
      </c>
      <c r="K52" s="129">
        <v>0</v>
      </c>
      <c r="L52" s="130">
        <v>1</v>
      </c>
      <c r="M52" s="128">
        <v>192</v>
      </c>
      <c r="N52" s="129">
        <v>126</v>
      </c>
      <c r="O52" s="183">
        <v>173</v>
      </c>
      <c r="P52" s="80">
        <f t="shared" si="9"/>
        <v>0</v>
      </c>
      <c r="Q52" s="81">
        <f t="shared" si="6"/>
        <v>0</v>
      </c>
      <c r="R52" s="81">
        <f t="shared" si="10"/>
        <v>0</v>
      </c>
      <c r="S52" s="81">
        <f t="shared" si="11"/>
        <v>0.09090909090909091</v>
      </c>
      <c r="T52" s="81">
        <f t="shared" si="12"/>
        <v>0.25</v>
      </c>
      <c r="U52" s="81">
        <f t="shared" si="7"/>
        <v>0.25</v>
      </c>
      <c r="V52" s="82">
        <f t="shared" si="13"/>
        <v>0</v>
      </c>
      <c r="W52" s="83">
        <f t="shared" si="8"/>
        <v>0.08108108108108109</v>
      </c>
      <c r="X52" s="81">
        <v>0</v>
      </c>
      <c r="Y52" s="82">
        <v>0.02702702702702703</v>
      </c>
      <c r="Z52" s="171">
        <v>0.06</v>
      </c>
      <c r="AA52" s="172">
        <v>0.04</v>
      </c>
      <c r="AB52" s="184">
        <v>0.06</v>
      </c>
    </row>
    <row r="53" spans="1:28" s="178" customFormat="1" ht="13.5" customHeight="1">
      <c r="A53" s="480"/>
      <c r="B53" s="18" t="s">
        <v>48</v>
      </c>
      <c r="C53" s="41">
        <v>0</v>
      </c>
      <c r="D53" s="42">
        <v>2</v>
      </c>
      <c r="E53" s="42">
        <v>0</v>
      </c>
      <c r="F53" s="42">
        <v>3</v>
      </c>
      <c r="G53" s="42">
        <v>0</v>
      </c>
      <c r="H53" s="42">
        <v>0</v>
      </c>
      <c r="I53" s="43">
        <v>0</v>
      </c>
      <c r="J53" s="44">
        <f t="shared" si="5"/>
        <v>5</v>
      </c>
      <c r="K53" s="42">
        <v>5</v>
      </c>
      <c r="L53" s="43">
        <v>4</v>
      </c>
      <c r="M53" s="41">
        <v>189</v>
      </c>
      <c r="N53" s="42">
        <v>150</v>
      </c>
      <c r="O53" s="181">
        <v>174</v>
      </c>
      <c r="P53" s="48">
        <f t="shared" si="9"/>
        <v>0</v>
      </c>
      <c r="Q53" s="49">
        <f t="shared" si="6"/>
        <v>0.3333333333333333</v>
      </c>
      <c r="R53" s="49">
        <f t="shared" si="10"/>
        <v>0</v>
      </c>
      <c r="S53" s="49">
        <f t="shared" si="11"/>
        <v>0.2727272727272727</v>
      </c>
      <c r="T53" s="49">
        <f t="shared" si="12"/>
        <v>0</v>
      </c>
      <c r="U53" s="49">
        <f t="shared" si="7"/>
        <v>0</v>
      </c>
      <c r="V53" s="166">
        <f t="shared" si="13"/>
        <v>0</v>
      </c>
      <c r="W53" s="51">
        <f t="shared" si="8"/>
        <v>0.13513513513513514</v>
      </c>
      <c r="X53" s="49">
        <v>0.13513513513513514</v>
      </c>
      <c r="Y53" s="50">
        <v>0.10810810810810811</v>
      </c>
      <c r="Z53" s="167">
        <v>0.06</v>
      </c>
      <c r="AA53" s="168">
        <v>0.05</v>
      </c>
      <c r="AB53" s="182">
        <v>0.06</v>
      </c>
    </row>
    <row r="54" spans="1:28" s="178" customFormat="1" ht="13.5" customHeight="1">
      <c r="A54" s="480"/>
      <c r="B54" s="18" t="s">
        <v>49</v>
      </c>
      <c r="C54" s="41">
        <v>0</v>
      </c>
      <c r="D54" s="42">
        <v>0</v>
      </c>
      <c r="E54" s="42">
        <v>0</v>
      </c>
      <c r="F54" s="42">
        <v>2</v>
      </c>
      <c r="G54" s="42">
        <v>3</v>
      </c>
      <c r="H54" s="42">
        <v>0</v>
      </c>
      <c r="I54" s="43">
        <v>0</v>
      </c>
      <c r="J54" s="44">
        <f t="shared" si="5"/>
        <v>5</v>
      </c>
      <c r="K54" s="42">
        <v>3</v>
      </c>
      <c r="L54" s="43">
        <v>2</v>
      </c>
      <c r="M54" s="41">
        <v>151</v>
      </c>
      <c r="N54" s="42">
        <v>151</v>
      </c>
      <c r="O54" s="181">
        <v>168</v>
      </c>
      <c r="P54" s="48">
        <f t="shared" si="9"/>
        <v>0</v>
      </c>
      <c r="Q54" s="49">
        <f t="shared" si="6"/>
        <v>0</v>
      </c>
      <c r="R54" s="49">
        <f t="shared" si="10"/>
        <v>0</v>
      </c>
      <c r="S54" s="49">
        <f t="shared" si="11"/>
        <v>0.18181818181818182</v>
      </c>
      <c r="T54" s="49">
        <f t="shared" si="12"/>
        <v>0.75</v>
      </c>
      <c r="U54" s="49">
        <f t="shared" si="7"/>
        <v>0</v>
      </c>
      <c r="V54" s="50">
        <f t="shared" si="13"/>
        <v>0</v>
      </c>
      <c r="W54" s="51">
        <f t="shared" si="8"/>
        <v>0.13513513513513514</v>
      </c>
      <c r="X54" s="49">
        <v>0.08108108108108109</v>
      </c>
      <c r="Y54" s="50">
        <v>0.05405405405405406</v>
      </c>
      <c r="Z54" s="167">
        <v>0.05</v>
      </c>
      <c r="AA54" s="168">
        <v>0.05</v>
      </c>
      <c r="AB54" s="182">
        <v>0.06</v>
      </c>
    </row>
    <row r="55" spans="1:28" s="178" customFormat="1" ht="13.5" customHeight="1">
      <c r="A55" s="480"/>
      <c r="B55" s="18" t="s">
        <v>50</v>
      </c>
      <c r="C55" s="41">
        <v>0</v>
      </c>
      <c r="D55" s="42">
        <v>0</v>
      </c>
      <c r="E55" s="42">
        <v>0</v>
      </c>
      <c r="F55" s="42">
        <v>0</v>
      </c>
      <c r="G55" s="42">
        <v>2</v>
      </c>
      <c r="H55" s="42">
        <v>0</v>
      </c>
      <c r="I55" s="43">
        <v>0</v>
      </c>
      <c r="J55" s="44">
        <f t="shared" si="5"/>
        <v>2</v>
      </c>
      <c r="K55" s="42">
        <v>0</v>
      </c>
      <c r="L55" s="43">
        <v>0</v>
      </c>
      <c r="M55" s="41">
        <v>138</v>
      </c>
      <c r="N55" s="42">
        <v>126</v>
      </c>
      <c r="O55" s="181">
        <v>133</v>
      </c>
      <c r="P55" s="48">
        <f t="shared" si="9"/>
        <v>0</v>
      </c>
      <c r="Q55" s="49">
        <f t="shared" si="6"/>
        <v>0</v>
      </c>
      <c r="R55" s="49">
        <f t="shared" si="10"/>
        <v>0</v>
      </c>
      <c r="S55" s="49">
        <f t="shared" si="11"/>
        <v>0</v>
      </c>
      <c r="T55" s="49">
        <f t="shared" si="12"/>
        <v>0.5</v>
      </c>
      <c r="U55" s="49">
        <f t="shared" si="7"/>
        <v>0</v>
      </c>
      <c r="V55" s="50">
        <f t="shared" si="13"/>
        <v>0</v>
      </c>
      <c r="W55" s="51">
        <f t="shared" si="8"/>
        <v>0.05405405405405406</v>
      </c>
      <c r="X55" s="49">
        <v>0</v>
      </c>
      <c r="Y55" s="50">
        <v>0</v>
      </c>
      <c r="Z55" s="167">
        <v>0.04</v>
      </c>
      <c r="AA55" s="168">
        <v>0.04</v>
      </c>
      <c r="AB55" s="182">
        <v>0.04</v>
      </c>
    </row>
    <row r="56" spans="1:28" s="178" customFormat="1" ht="13.5" customHeight="1">
      <c r="A56" s="480"/>
      <c r="B56" s="18" t="s">
        <v>51</v>
      </c>
      <c r="C56" s="41">
        <v>0</v>
      </c>
      <c r="D56" s="42">
        <v>0</v>
      </c>
      <c r="E56" s="42">
        <v>0</v>
      </c>
      <c r="F56" s="42">
        <v>0</v>
      </c>
      <c r="G56" s="42">
        <v>2</v>
      </c>
      <c r="H56" s="42">
        <v>0</v>
      </c>
      <c r="I56" s="43">
        <v>0</v>
      </c>
      <c r="J56" s="44">
        <f t="shared" si="5"/>
        <v>2</v>
      </c>
      <c r="K56" s="42">
        <v>1</v>
      </c>
      <c r="L56" s="43">
        <v>4</v>
      </c>
      <c r="M56" s="41">
        <v>78</v>
      </c>
      <c r="N56" s="42">
        <v>79</v>
      </c>
      <c r="O56" s="181">
        <v>152</v>
      </c>
      <c r="P56" s="48">
        <f t="shared" si="9"/>
        <v>0</v>
      </c>
      <c r="Q56" s="49">
        <f t="shared" si="6"/>
        <v>0</v>
      </c>
      <c r="R56" s="49">
        <f t="shared" si="10"/>
        <v>0</v>
      </c>
      <c r="S56" s="49">
        <f t="shared" si="11"/>
        <v>0</v>
      </c>
      <c r="T56" s="49">
        <f t="shared" si="12"/>
        <v>0.5</v>
      </c>
      <c r="U56" s="49">
        <f t="shared" si="7"/>
        <v>0</v>
      </c>
      <c r="V56" s="50">
        <f t="shared" si="13"/>
        <v>0</v>
      </c>
      <c r="W56" s="51">
        <f t="shared" si="8"/>
        <v>0.05405405405405406</v>
      </c>
      <c r="X56" s="49">
        <v>0.02702702702702703</v>
      </c>
      <c r="Y56" s="50">
        <v>0.10810810810810811</v>
      </c>
      <c r="Z56" s="167">
        <v>0.03</v>
      </c>
      <c r="AA56" s="168">
        <v>0.03</v>
      </c>
      <c r="AB56" s="182">
        <v>0.05</v>
      </c>
    </row>
    <row r="57" spans="1:28" s="178" customFormat="1" ht="13.5" customHeight="1">
      <c r="A57" s="495"/>
      <c r="B57" s="185">
        <v>53</v>
      </c>
      <c r="C57" s="186">
        <v>0</v>
      </c>
      <c r="D57" s="187">
        <v>0</v>
      </c>
      <c r="E57" s="187">
        <v>0</v>
      </c>
      <c r="F57" s="187">
        <v>0</v>
      </c>
      <c r="G57" s="187">
        <v>0</v>
      </c>
      <c r="H57" s="187">
        <v>0</v>
      </c>
      <c r="I57" s="188">
        <v>0</v>
      </c>
      <c r="J57" s="99">
        <f t="shared" si="5"/>
        <v>0</v>
      </c>
      <c r="K57" s="187">
        <v>0</v>
      </c>
      <c r="L57" s="189">
        <v>0</v>
      </c>
      <c r="M57" s="186"/>
      <c r="N57" s="187"/>
      <c r="O57" s="190">
        <v>60</v>
      </c>
      <c r="P57" s="104"/>
      <c r="Q57" s="105"/>
      <c r="R57" s="105"/>
      <c r="S57" s="105"/>
      <c r="T57" s="105"/>
      <c r="U57" s="105"/>
      <c r="V57" s="106"/>
      <c r="W57" s="107">
        <f t="shared" si="8"/>
        <v>0</v>
      </c>
      <c r="X57" s="105">
        <v>0</v>
      </c>
      <c r="Y57" s="195"/>
      <c r="Z57" s="110"/>
      <c r="AA57" s="196"/>
      <c r="AB57" s="197">
        <v>0.02</v>
      </c>
    </row>
    <row r="58" spans="1:28" s="178" customFormat="1" ht="15.75" customHeight="1">
      <c r="A58" s="493" t="s">
        <v>60</v>
      </c>
      <c r="B58" s="494"/>
      <c r="C58" s="198">
        <f>SUM(C5:C57)</f>
        <v>97</v>
      </c>
      <c r="D58" s="199">
        <f aca="true" t="shared" si="14" ref="D58:J58">SUM(D5:D57)</f>
        <v>189</v>
      </c>
      <c r="E58" s="199">
        <f t="shared" si="14"/>
        <v>285</v>
      </c>
      <c r="F58" s="199">
        <f t="shared" si="14"/>
        <v>805</v>
      </c>
      <c r="G58" s="199">
        <f t="shared" si="14"/>
        <v>161</v>
      </c>
      <c r="H58" s="199">
        <f t="shared" si="14"/>
        <v>154</v>
      </c>
      <c r="I58" s="200">
        <f t="shared" si="14"/>
        <v>138</v>
      </c>
      <c r="J58" s="201">
        <f t="shared" si="14"/>
        <v>1829</v>
      </c>
      <c r="K58" s="199">
        <f>SUM(K5:K57)</f>
        <v>1645</v>
      </c>
      <c r="L58" s="200">
        <f>SUM(L5:L57)</f>
        <v>1221</v>
      </c>
      <c r="M58" s="198">
        <f>SUM(M5:M57)</f>
        <v>139078</v>
      </c>
      <c r="N58" s="199">
        <f>SUM(N5:N57)</f>
        <v>139209</v>
      </c>
      <c r="O58" s="202">
        <f>SUM(O5:O57)</f>
        <v>75666</v>
      </c>
      <c r="P58" s="278">
        <f aca="true" t="shared" si="15" ref="P58:V58">SUM(P5:P57)</f>
        <v>32.33333333333333</v>
      </c>
      <c r="Q58" s="205">
        <f t="shared" si="15"/>
        <v>31.499999999999993</v>
      </c>
      <c r="R58" s="205">
        <f t="shared" si="15"/>
        <v>56.99999999999999</v>
      </c>
      <c r="S58" s="205">
        <f t="shared" si="15"/>
        <v>73.1818181818182</v>
      </c>
      <c r="T58" s="205">
        <f t="shared" si="15"/>
        <v>40.25</v>
      </c>
      <c r="U58" s="205">
        <f t="shared" si="15"/>
        <v>38.5</v>
      </c>
      <c r="V58" s="207">
        <f t="shared" si="15"/>
        <v>34.5</v>
      </c>
      <c r="W58" s="204">
        <f>SUM(W5:W57)</f>
        <v>49.43243243243244</v>
      </c>
      <c r="X58" s="205">
        <f>SUM(X5:X57)</f>
        <v>44.459459459459445</v>
      </c>
      <c r="Y58" s="206">
        <f>SUM(Y5:Y57)</f>
        <v>33</v>
      </c>
      <c r="Z58" s="204">
        <v>44.39</v>
      </c>
      <c r="AA58" s="205">
        <v>45.97</v>
      </c>
      <c r="AB58" s="207">
        <v>25.04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P2:AB2"/>
    <mergeCell ref="C2:O2"/>
    <mergeCell ref="C3:I3"/>
    <mergeCell ref="J3:L3"/>
    <mergeCell ref="P3:V3"/>
    <mergeCell ref="A13:A17"/>
    <mergeCell ref="A22:A25"/>
    <mergeCell ref="A52:A57"/>
    <mergeCell ref="A18:A21"/>
    <mergeCell ref="A26:A30"/>
    <mergeCell ref="A31:A34"/>
    <mergeCell ref="A58:B58"/>
    <mergeCell ref="A35:A38"/>
    <mergeCell ref="A39:A43"/>
    <mergeCell ref="A44:A47"/>
    <mergeCell ref="A48:A51"/>
    <mergeCell ref="Z3:AB3"/>
    <mergeCell ref="W3:Y3"/>
    <mergeCell ref="M3:O3"/>
    <mergeCell ref="A5:A8"/>
    <mergeCell ref="A9:A1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71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7</v>
      </c>
      <c r="D5" s="157">
        <v>9</v>
      </c>
      <c r="E5" s="157">
        <v>2</v>
      </c>
      <c r="F5" s="157">
        <v>8</v>
      </c>
      <c r="G5" s="157">
        <v>0</v>
      </c>
      <c r="H5" s="157">
        <v>17</v>
      </c>
      <c r="I5" s="158">
        <v>6</v>
      </c>
      <c r="J5" s="117">
        <f>SUM(C5:I5)</f>
        <v>49</v>
      </c>
      <c r="K5" s="157">
        <v>5</v>
      </c>
      <c r="L5" s="159">
        <v>7</v>
      </c>
      <c r="M5" s="114">
        <v>4325</v>
      </c>
      <c r="N5" s="115">
        <v>3041</v>
      </c>
      <c r="O5" s="120">
        <v>723</v>
      </c>
      <c r="P5" s="121">
        <f aca="true" t="shared" si="0" ref="P5:P36">C5/3</f>
        <v>2.3333333333333335</v>
      </c>
      <c r="Q5" s="122">
        <f>D5/6</f>
        <v>1.5</v>
      </c>
      <c r="R5" s="122">
        <f aca="true" t="shared" si="1" ref="R5:R36">E5/5</f>
        <v>0.4</v>
      </c>
      <c r="S5" s="122">
        <f aca="true" t="shared" si="2" ref="S5:S36">F5/11</f>
        <v>0.7272727272727273</v>
      </c>
      <c r="T5" s="122">
        <f aca="true" t="shared" si="3" ref="T5:T36">G5/4</f>
        <v>0</v>
      </c>
      <c r="U5" s="122">
        <f>H5/4</f>
        <v>4.25</v>
      </c>
      <c r="V5" s="123">
        <f aca="true" t="shared" si="4" ref="V5:V36">I5/4</f>
        <v>1.5</v>
      </c>
      <c r="W5" s="124">
        <f>J5/37</f>
        <v>1.3243243243243243</v>
      </c>
      <c r="X5" s="122">
        <v>0.13513513513513514</v>
      </c>
      <c r="Y5" s="161">
        <v>0.1891891891891892</v>
      </c>
      <c r="Z5" s="162">
        <v>1.37</v>
      </c>
      <c r="AA5" s="163">
        <v>1.01</v>
      </c>
      <c r="AB5" s="127">
        <v>0.25</v>
      </c>
    </row>
    <row r="6" spans="1:28" s="164" customFormat="1" ht="13.5" customHeight="1">
      <c r="A6" s="480"/>
      <c r="B6" s="18" t="s">
        <v>1</v>
      </c>
      <c r="C6" s="44">
        <v>6</v>
      </c>
      <c r="D6" s="71">
        <v>12</v>
      </c>
      <c r="E6" s="71">
        <v>1</v>
      </c>
      <c r="F6" s="71">
        <v>5</v>
      </c>
      <c r="G6" s="71">
        <v>2</v>
      </c>
      <c r="H6" s="71">
        <v>10</v>
      </c>
      <c r="I6" s="72">
        <v>4</v>
      </c>
      <c r="J6" s="44">
        <f aca="true" t="shared" si="5" ref="J6:J57">SUM(C6:I6)</f>
        <v>40</v>
      </c>
      <c r="K6" s="71">
        <v>6</v>
      </c>
      <c r="L6" s="165">
        <v>39</v>
      </c>
      <c r="M6" s="41">
        <v>3623</v>
      </c>
      <c r="N6" s="42">
        <v>2313</v>
      </c>
      <c r="O6" s="47">
        <v>2148</v>
      </c>
      <c r="P6" s="48">
        <f t="shared" si="0"/>
        <v>2</v>
      </c>
      <c r="Q6" s="49">
        <f aca="true" t="shared" si="6" ref="Q6:Q56">D6/6</f>
        <v>2</v>
      </c>
      <c r="R6" s="49">
        <f t="shared" si="1"/>
        <v>0.2</v>
      </c>
      <c r="S6" s="49">
        <f t="shared" si="2"/>
        <v>0.45454545454545453</v>
      </c>
      <c r="T6" s="49">
        <f t="shared" si="3"/>
        <v>0.5</v>
      </c>
      <c r="U6" s="49">
        <f aca="true" t="shared" si="7" ref="U6:U56">H6/4</f>
        <v>2.5</v>
      </c>
      <c r="V6" s="50">
        <f t="shared" si="4"/>
        <v>1</v>
      </c>
      <c r="W6" s="51">
        <f aca="true" t="shared" si="8" ref="W6:W57">J6/37</f>
        <v>1.0810810810810811</v>
      </c>
      <c r="X6" s="49">
        <v>0.16216216216216217</v>
      </c>
      <c r="Y6" s="90">
        <v>1.054054054054054</v>
      </c>
      <c r="Z6" s="167">
        <v>1.15</v>
      </c>
      <c r="AA6" s="168">
        <v>0.76</v>
      </c>
      <c r="AB6" s="54">
        <v>0.71</v>
      </c>
    </row>
    <row r="7" spans="1:28" s="164" customFormat="1" ht="13.5" customHeight="1">
      <c r="A7" s="480"/>
      <c r="B7" s="18" t="s">
        <v>2</v>
      </c>
      <c r="C7" s="44">
        <v>6</v>
      </c>
      <c r="D7" s="71">
        <v>12</v>
      </c>
      <c r="E7" s="71">
        <v>1</v>
      </c>
      <c r="F7" s="71">
        <v>7</v>
      </c>
      <c r="G7" s="71">
        <v>0</v>
      </c>
      <c r="H7" s="71">
        <v>2</v>
      </c>
      <c r="I7" s="72">
        <v>7</v>
      </c>
      <c r="J7" s="44">
        <f t="shared" si="5"/>
        <v>35</v>
      </c>
      <c r="K7" s="71">
        <v>9</v>
      </c>
      <c r="L7" s="165">
        <v>40</v>
      </c>
      <c r="M7" s="41">
        <v>2451</v>
      </c>
      <c r="N7" s="42">
        <v>1843</v>
      </c>
      <c r="O7" s="47">
        <v>1341</v>
      </c>
      <c r="P7" s="48">
        <f t="shared" si="0"/>
        <v>2</v>
      </c>
      <c r="Q7" s="49">
        <f t="shared" si="6"/>
        <v>2</v>
      </c>
      <c r="R7" s="49">
        <f t="shared" si="1"/>
        <v>0.2</v>
      </c>
      <c r="S7" s="49">
        <f t="shared" si="2"/>
        <v>0.6363636363636364</v>
      </c>
      <c r="T7" s="49">
        <f t="shared" si="3"/>
        <v>0</v>
      </c>
      <c r="U7" s="49">
        <f t="shared" si="7"/>
        <v>0.5</v>
      </c>
      <c r="V7" s="50">
        <f t="shared" si="4"/>
        <v>1.75</v>
      </c>
      <c r="W7" s="51">
        <f t="shared" si="8"/>
        <v>0.9459459459459459</v>
      </c>
      <c r="X7" s="49">
        <v>0.24324324324324326</v>
      </c>
      <c r="Y7" s="90">
        <v>1.0810810810810811</v>
      </c>
      <c r="Z7" s="167">
        <v>0.78</v>
      </c>
      <c r="AA7" s="168">
        <v>0.61</v>
      </c>
      <c r="AB7" s="54">
        <v>0.44</v>
      </c>
    </row>
    <row r="8" spans="1:28" s="164" customFormat="1" ht="13.5" customHeight="1">
      <c r="A8" s="480"/>
      <c r="B8" s="18" t="s">
        <v>3</v>
      </c>
      <c r="C8" s="44">
        <v>11</v>
      </c>
      <c r="D8" s="71">
        <v>4</v>
      </c>
      <c r="E8" s="71">
        <v>3</v>
      </c>
      <c r="F8" s="71">
        <v>2</v>
      </c>
      <c r="G8" s="71">
        <v>1</v>
      </c>
      <c r="H8" s="71">
        <v>9</v>
      </c>
      <c r="I8" s="72">
        <v>13</v>
      </c>
      <c r="J8" s="44">
        <f t="shared" si="5"/>
        <v>43</v>
      </c>
      <c r="K8" s="71">
        <v>5</v>
      </c>
      <c r="L8" s="165">
        <v>25</v>
      </c>
      <c r="M8" s="41">
        <v>2631</v>
      </c>
      <c r="N8" s="42">
        <v>2318</v>
      </c>
      <c r="O8" s="47">
        <v>1062</v>
      </c>
      <c r="P8" s="48">
        <f t="shared" si="0"/>
        <v>3.6666666666666665</v>
      </c>
      <c r="Q8" s="49">
        <f t="shared" si="6"/>
        <v>0.6666666666666666</v>
      </c>
      <c r="R8" s="49">
        <f t="shared" si="1"/>
        <v>0.6</v>
      </c>
      <c r="S8" s="49">
        <f t="shared" si="2"/>
        <v>0.18181818181818182</v>
      </c>
      <c r="T8" s="49">
        <f t="shared" si="3"/>
        <v>0.25</v>
      </c>
      <c r="U8" s="49">
        <f t="shared" si="7"/>
        <v>2.25</v>
      </c>
      <c r="V8" s="50">
        <f t="shared" si="4"/>
        <v>3.25</v>
      </c>
      <c r="W8" s="51">
        <f t="shared" si="8"/>
        <v>1.162162162162162</v>
      </c>
      <c r="X8" s="49">
        <v>0.13513513513513514</v>
      </c>
      <c r="Y8" s="90">
        <v>0.6756756756756757</v>
      </c>
      <c r="Z8" s="167">
        <v>0.83</v>
      </c>
      <c r="AA8" s="168">
        <v>0.76</v>
      </c>
      <c r="AB8" s="54">
        <v>0.35</v>
      </c>
    </row>
    <row r="9" spans="1:28" s="164" customFormat="1" ht="13.5" customHeight="1">
      <c r="A9" s="483">
        <v>2</v>
      </c>
      <c r="B9" s="17" t="s">
        <v>4</v>
      </c>
      <c r="C9" s="74">
        <v>3</v>
      </c>
      <c r="D9" s="75">
        <v>8</v>
      </c>
      <c r="E9" s="75">
        <v>5</v>
      </c>
      <c r="F9" s="75">
        <v>5</v>
      </c>
      <c r="G9" s="75">
        <v>1</v>
      </c>
      <c r="H9" s="75">
        <v>15</v>
      </c>
      <c r="I9" s="76">
        <v>3</v>
      </c>
      <c r="J9" s="74">
        <f t="shared" si="5"/>
        <v>40</v>
      </c>
      <c r="K9" s="75">
        <v>6</v>
      </c>
      <c r="L9" s="170">
        <v>28</v>
      </c>
      <c r="M9" s="128">
        <v>2831</v>
      </c>
      <c r="N9" s="129">
        <v>2144</v>
      </c>
      <c r="O9" s="79">
        <v>1375</v>
      </c>
      <c r="P9" s="80">
        <f t="shared" si="0"/>
        <v>1</v>
      </c>
      <c r="Q9" s="81">
        <f t="shared" si="6"/>
        <v>1.3333333333333333</v>
      </c>
      <c r="R9" s="81">
        <f t="shared" si="1"/>
        <v>1</v>
      </c>
      <c r="S9" s="81">
        <f t="shared" si="2"/>
        <v>0.45454545454545453</v>
      </c>
      <c r="T9" s="81">
        <f t="shared" si="3"/>
        <v>0.25</v>
      </c>
      <c r="U9" s="81">
        <f t="shared" si="7"/>
        <v>3.75</v>
      </c>
      <c r="V9" s="82">
        <f t="shared" si="4"/>
        <v>0.75</v>
      </c>
      <c r="W9" s="83">
        <f t="shared" si="8"/>
        <v>1.0810810810810811</v>
      </c>
      <c r="X9" s="81">
        <v>0.16216216216216217</v>
      </c>
      <c r="Y9" s="94">
        <v>0.7567567567567568</v>
      </c>
      <c r="Z9" s="171">
        <v>0.9</v>
      </c>
      <c r="AA9" s="172">
        <v>0.71</v>
      </c>
      <c r="AB9" s="86">
        <v>0.45</v>
      </c>
    </row>
    <row r="10" spans="1:28" s="173" customFormat="1" ht="13.5" customHeight="1">
      <c r="A10" s="483"/>
      <c r="B10" s="18" t="s">
        <v>5</v>
      </c>
      <c r="C10" s="45">
        <v>9</v>
      </c>
      <c r="D10" s="46">
        <v>8</v>
      </c>
      <c r="E10" s="46">
        <v>6</v>
      </c>
      <c r="F10" s="46">
        <v>5</v>
      </c>
      <c r="G10" s="46">
        <v>0</v>
      </c>
      <c r="H10" s="46">
        <v>2</v>
      </c>
      <c r="I10" s="88">
        <v>20</v>
      </c>
      <c r="J10" s="44">
        <f t="shared" si="5"/>
        <v>50</v>
      </c>
      <c r="K10" s="46">
        <v>3</v>
      </c>
      <c r="L10" s="88">
        <v>23</v>
      </c>
      <c r="M10" s="45">
        <v>2334</v>
      </c>
      <c r="N10" s="46">
        <v>2200</v>
      </c>
      <c r="O10" s="47">
        <v>1163</v>
      </c>
      <c r="P10" s="48">
        <f t="shared" si="0"/>
        <v>3</v>
      </c>
      <c r="Q10" s="49">
        <f t="shared" si="6"/>
        <v>1.3333333333333333</v>
      </c>
      <c r="R10" s="49">
        <f t="shared" si="1"/>
        <v>1.2</v>
      </c>
      <c r="S10" s="49">
        <f t="shared" si="2"/>
        <v>0.45454545454545453</v>
      </c>
      <c r="T10" s="49">
        <f t="shared" si="3"/>
        <v>0</v>
      </c>
      <c r="U10" s="49">
        <f t="shared" si="7"/>
        <v>0.5</v>
      </c>
      <c r="V10" s="166">
        <f t="shared" si="4"/>
        <v>5</v>
      </c>
      <c r="W10" s="51">
        <f t="shared" si="8"/>
        <v>1.3513513513513513</v>
      </c>
      <c r="X10" s="89">
        <v>0.08108108108108109</v>
      </c>
      <c r="Y10" s="90">
        <v>0.6216216216216216</v>
      </c>
      <c r="Z10" s="52">
        <v>0.74</v>
      </c>
      <c r="AA10" s="53">
        <v>0.73</v>
      </c>
      <c r="AB10" s="54">
        <v>0.38</v>
      </c>
    </row>
    <row r="11" spans="1:28" s="173" customFormat="1" ht="13.5" customHeight="1">
      <c r="A11" s="483"/>
      <c r="B11" s="18" t="s">
        <v>6</v>
      </c>
      <c r="C11" s="45">
        <v>10</v>
      </c>
      <c r="D11" s="46">
        <v>7</v>
      </c>
      <c r="E11" s="46">
        <v>4</v>
      </c>
      <c r="F11" s="46">
        <v>4</v>
      </c>
      <c r="G11" s="46">
        <v>1</v>
      </c>
      <c r="H11" s="46">
        <v>17</v>
      </c>
      <c r="I11" s="88">
        <v>7</v>
      </c>
      <c r="J11" s="44">
        <f t="shared" si="5"/>
        <v>50</v>
      </c>
      <c r="K11" s="46">
        <v>4</v>
      </c>
      <c r="L11" s="88">
        <v>31</v>
      </c>
      <c r="M11" s="45">
        <v>3094</v>
      </c>
      <c r="N11" s="46">
        <v>2907</v>
      </c>
      <c r="O11" s="47">
        <v>1274</v>
      </c>
      <c r="P11" s="48">
        <f t="shared" si="0"/>
        <v>3.3333333333333335</v>
      </c>
      <c r="Q11" s="49">
        <f t="shared" si="6"/>
        <v>1.1666666666666667</v>
      </c>
      <c r="R11" s="49">
        <f t="shared" si="1"/>
        <v>0.8</v>
      </c>
      <c r="S11" s="49">
        <f t="shared" si="2"/>
        <v>0.36363636363636365</v>
      </c>
      <c r="T11" s="49">
        <f t="shared" si="3"/>
        <v>0.25</v>
      </c>
      <c r="U11" s="49">
        <f t="shared" si="7"/>
        <v>4.25</v>
      </c>
      <c r="V11" s="166">
        <f t="shared" si="4"/>
        <v>1.75</v>
      </c>
      <c r="W11" s="51">
        <f t="shared" si="8"/>
        <v>1.3513513513513513</v>
      </c>
      <c r="X11" s="89">
        <v>0.10810810810810811</v>
      </c>
      <c r="Y11" s="90">
        <v>0.8378378378378378</v>
      </c>
      <c r="Z11" s="52">
        <v>0.98</v>
      </c>
      <c r="AA11" s="53">
        <v>0.96</v>
      </c>
      <c r="AB11" s="54">
        <v>0.42</v>
      </c>
    </row>
    <row r="12" spans="1:28" s="173" customFormat="1" ht="13.5" customHeight="1">
      <c r="A12" s="483"/>
      <c r="B12" s="18" t="s">
        <v>7</v>
      </c>
      <c r="C12" s="45">
        <v>4</v>
      </c>
      <c r="D12" s="46">
        <v>8</v>
      </c>
      <c r="E12" s="46">
        <v>5</v>
      </c>
      <c r="F12" s="46">
        <v>8</v>
      </c>
      <c r="G12" s="46">
        <v>1</v>
      </c>
      <c r="H12" s="46">
        <v>11</v>
      </c>
      <c r="I12" s="88">
        <v>15</v>
      </c>
      <c r="J12" s="44">
        <f t="shared" si="5"/>
        <v>52</v>
      </c>
      <c r="K12" s="46">
        <v>9</v>
      </c>
      <c r="L12" s="88">
        <v>33</v>
      </c>
      <c r="M12" s="45">
        <v>2970</v>
      </c>
      <c r="N12" s="46">
        <v>3024</v>
      </c>
      <c r="O12" s="47">
        <v>1545</v>
      </c>
      <c r="P12" s="48">
        <f t="shared" si="0"/>
        <v>1.3333333333333333</v>
      </c>
      <c r="Q12" s="49">
        <f t="shared" si="6"/>
        <v>1.3333333333333333</v>
      </c>
      <c r="R12" s="49">
        <f t="shared" si="1"/>
        <v>1</v>
      </c>
      <c r="S12" s="49">
        <f t="shared" si="2"/>
        <v>0.7272727272727273</v>
      </c>
      <c r="T12" s="49">
        <f t="shared" si="3"/>
        <v>0.25</v>
      </c>
      <c r="U12" s="49">
        <f t="shared" si="7"/>
        <v>2.75</v>
      </c>
      <c r="V12" s="166">
        <f t="shared" si="4"/>
        <v>3.75</v>
      </c>
      <c r="W12" s="51">
        <f t="shared" si="8"/>
        <v>1.4054054054054055</v>
      </c>
      <c r="X12" s="89">
        <v>0.24324324324324326</v>
      </c>
      <c r="Y12" s="90">
        <v>0.8918918918918919</v>
      </c>
      <c r="Z12" s="52">
        <v>0.94</v>
      </c>
      <c r="AA12" s="53">
        <v>1</v>
      </c>
      <c r="AB12" s="54">
        <v>0.51</v>
      </c>
    </row>
    <row r="13" spans="1:28" s="173" customFormat="1" ht="13.5" customHeight="1">
      <c r="A13" s="489">
        <v>3</v>
      </c>
      <c r="B13" s="17" t="s">
        <v>8</v>
      </c>
      <c r="C13" s="77">
        <v>5</v>
      </c>
      <c r="D13" s="78">
        <v>5</v>
      </c>
      <c r="E13" s="78">
        <v>2</v>
      </c>
      <c r="F13" s="78">
        <v>11</v>
      </c>
      <c r="G13" s="78">
        <v>0</v>
      </c>
      <c r="H13" s="78">
        <v>12</v>
      </c>
      <c r="I13" s="92">
        <v>16</v>
      </c>
      <c r="J13" s="74">
        <f t="shared" si="5"/>
        <v>51</v>
      </c>
      <c r="K13" s="78">
        <v>2</v>
      </c>
      <c r="L13" s="92">
        <v>31</v>
      </c>
      <c r="M13" s="77">
        <v>2863</v>
      </c>
      <c r="N13" s="78">
        <v>3268</v>
      </c>
      <c r="O13" s="79">
        <v>1465</v>
      </c>
      <c r="P13" s="80">
        <f t="shared" si="0"/>
        <v>1.6666666666666667</v>
      </c>
      <c r="Q13" s="81">
        <f t="shared" si="6"/>
        <v>0.8333333333333334</v>
      </c>
      <c r="R13" s="81">
        <f t="shared" si="1"/>
        <v>0.4</v>
      </c>
      <c r="S13" s="81">
        <f t="shared" si="2"/>
        <v>1</v>
      </c>
      <c r="T13" s="81">
        <f t="shared" si="3"/>
        <v>0</v>
      </c>
      <c r="U13" s="81">
        <f t="shared" si="7"/>
        <v>3</v>
      </c>
      <c r="V13" s="282">
        <f t="shared" si="4"/>
        <v>4</v>
      </c>
      <c r="W13" s="83">
        <f t="shared" si="8"/>
        <v>1.3783783783783783</v>
      </c>
      <c r="X13" s="93">
        <v>0.05405405405405406</v>
      </c>
      <c r="Y13" s="94">
        <v>0.8378378378378378</v>
      </c>
      <c r="Z13" s="84">
        <v>0.91</v>
      </c>
      <c r="AA13" s="85">
        <v>1.08</v>
      </c>
      <c r="AB13" s="86">
        <v>0.48</v>
      </c>
    </row>
    <row r="14" spans="1:28" s="173" customFormat="1" ht="13.5" customHeight="1">
      <c r="A14" s="477"/>
      <c r="B14" s="18" t="s">
        <v>9</v>
      </c>
      <c r="C14" s="45">
        <v>10</v>
      </c>
      <c r="D14" s="46">
        <v>12</v>
      </c>
      <c r="E14" s="46">
        <v>1</v>
      </c>
      <c r="F14" s="46">
        <v>12</v>
      </c>
      <c r="G14" s="46">
        <v>1</v>
      </c>
      <c r="H14" s="46">
        <v>9</v>
      </c>
      <c r="I14" s="88">
        <v>12</v>
      </c>
      <c r="J14" s="44">
        <f t="shared" si="5"/>
        <v>57</v>
      </c>
      <c r="K14" s="46">
        <v>5</v>
      </c>
      <c r="L14" s="88">
        <v>39</v>
      </c>
      <c r="M14" s="45">
        <v>3008</v>
      </c>
      <c r="N14" s="46">
        <v>3500</v>
      </c>
      <c r="O14" s="47">
        <v>1603</v>
      </c>
      <c r="P14" s="48">
        <f t="shared" si="0"/>
        <v>3.3333333333333335</v>
      </c>
      <c r="Q14" s="49">
        <f t="shared" si="6"/>
        <v>2</v>
      </c>
      <c r="R14" s="49">
        <f t="shared" si="1"/>
        <v>0.2</v>
      </c>
      <c r="S14" s="49">
        <f t="shared" si="2"/>
        <v>1.0909090909090908</v>
      </c>
      <c r="T14" s="49">
        <f t="shared" si="3"/>
        <v>0.25</v>
      </c>
      <c r="U14" s="49">
        <f t="shared" si="7"/>
        <v>2.25</v>
      </c>
      <c r="V14" s="50">
        <f t="shared" si="4"/>
        <v>3</v>
      </c>
      <c r="W14" s="51">
        <f t="shared" si="8"/>
        <v>1.5405405405405406</v>
      </c>
      <c r="X14" s="89">
        <v>0.13513513513513514</v>
      </c>
      <c r="Y14" s="90">
        <v>1.054054054054054</v>
      </c>
      <c r="Z14" s="52">
        <v>0.97</v>
      </c>
      <c r="AA14" s="53">
        <v>1.15</v>
      </c>
      <c r="AB14" s="54">
        <v>0.53</v>
      </c>
    </row>
    <row r="15" spans="1:28" s="173" customFormat="1" ht="13.5" customHeight="1">
      <c r="A15" s="477"/>
      <c r="B15" s="18" t="s">
        <v>10</v>
      </c>
      <c r="C15" s="45">
        <v>4</v>
      </c>
      <c r="D15" s="46">
        <v>6</v>
      </c>
      <c r="E15" s="46">
        <v>0</v>
      </c>
      <c r="F15" s="46">
        <v>10</v>
      </c>
      <c r="G15" s="46">
        <v>0</v>
      </c>
      <c r="H15" s="46">
        <v>11</v>
      </c>
      <c r="I15" s="88">
        <v>12</v>
      </c>
      <c r="J15" s="44">
        <f t="shared" si="5"/>
        <v>43</v>
      </c>
      <c r="K15" s="46">
        <v>1</v>
      </c>
      <c r="L15" s="88">
        <v>31</v>
      </c>
      <c r="M15" s="45">
        <v>2994</v>
      </c>
      <c r="N15" s="46">
        <v>3499</v>
      </c>
      <c r="O15" s="47">
        <v>1768</v>
      </c>
      <c r="P15" s="48">
        <f t="shared" si="0"/>
        <v>1.3333333333333333</v>
      </c>
      <c r="Q15" s="49">
        <f t="shared" si="6"/>
        <v>1</v>
      </c>
      <c r="R15" s="49">
        <f t="shared" si="1"/>
        <v>0</v>
      </c>
      <c r="S15" s="49">
        <f t="shared" si="2"/>
        <v>0.9090909090909091</v>
      </c>
      <c r="T15" s="49">
        <f t="shared" si="3"/>
        <v>0</v>
      </c>
      <c r="U15" s="49">
        <f t="shared" si="7"/>
        <v>2.75</v>
      </c>
      <c r="V15" s="50">
        <f t="shared" si="4"/>
        <v>3</v>
      </c>
      <c r="W15" s="51">
        <f t="shared" si="8"/>
        <v>1.162162162162162</v>
      </c>
      <c r="X15" s="89">
        <v>0.02702702702702703</v>
      </c>
      <c r="Y15" s="90">
        <v>0.8378378378378378</v>
      </c>
      <c r="Z15" s="52">
        <v>0.97</v>
      </c>
      <c r="AA15" s="53">
        <v>1.16</v>
      </c>
      <c r="AB15" s="54">
        <v>0.58</v>
      </c>
    </row>
    <row r="16" spans="1:28" s="173" customFormat="1" ht="13.5" customHeight="1">
      <c r="A16" s="477"/>
      <c r="B16" s="18" t="s">
        <v>11</v>
      </c>
      <c r="C16" s="45">
        <v>7</v>
      </c>
      <c r="D16" s="46">
        <v>13</v>
      </c>
      <c r="E16" s="46">
        <v>3</v>
      </c>
      <c r="F16" s="46">
        <v>8</v>
      </c>
      <c r="G16" s="46">
        <v>1</v>
      </c>
      <c r="H16" s="46">
        <v>9</v>
      </c>
      <c r="I16" s="88">
        <v>25</v>
      </c>
      <c r="J16" s="44">
        <f t="shared" si="5"/>
        <v>66</v>
      </c>
      <c r="K16" s="46">
        <v>3</v>
      </c>
      <c r="L16" s="88">
        <v>43</v>
      </c>
      <c r="M16" s="45">
        <v>2991</v>
      </c>
      <c r="N16" s="46">
        <v>3495</v>
      </c>
      <c r="O16" s="47">
        <v>1774</v>
      </c>
      <c r="P16" s="48">
        <f t="shared" si="0"/>
        <v>2.3333333333333335</v>
      </c>
      <c r="Q16" s="49">
        <f t="shared" si="6"/>
        <v>2.1666666666666665</v>
      </c>
      <c r="R16" s="49">
        <f t="shared" si="1"/>
        <v>0.6</v>
      </c>
      <c r="S16" s="49">
        <f t="shared" si="2"/>
        <v>0.7272727272727273</v>
      </c>
      <c r="T16" s="49">
        <f t="shared" si="3"/>
        <v>0.25</v>
      </c>
      <c r="U16" s="49">
        <f t="shared" si="7"/>
        <v>2.25</v>
      </c>
      <c r="V16" s="50">
        <f t="shared" si="4"/>
        <v>6.25</v>
      </c>
      <c r="W16" s="51">
        <f t="shared" si="8"/>
        <v>1.7837837837837838</v>
      </c>
      <c r="X16" s="89">
        <v>0.08108108108108109</v>
      </c>
      <c r="Y16" s="90">
        <v>1.162162162162162</v>
      </c>
      <c r="Z16" s="52">
        <v>0.97</v>
      </c>
      <c r="AA16" s="53">
        <v>1.15</v>
      </c>
      <c r="AB16" s="54">
        <v>0.59</v>
      </c>
    </row>
    <row r="17" spans="1:28" s="173" customFormat="1" ht="13.5" customHeight="1">
      <c r="A17" s="478"/>
      <c r="B17" s="174" t="s">
        <v>12</v>
      </c>
      <c r="C17" s="60">
        <v>2</v>
      </c>
      <c r="D17" s="61">
        <v>32</v>
      </c>
      <c r="E17" s="61">
        <v>5</v>
      </c>
      <c r="F17" s="61">
        <v>7</v>
      </c>
      <c r="G17" s="61">
        <v>1</v>
      </c>
      <c r="H17" s="61">
        <v>4</v>
      </c>
      <c r="I17" s="175">
        <v>12</v>
      </c>
      <c r="J17" s="59">
        <f t="shared" si="5"/>
        <v>63</v>
      </c>
      <c r="K17" s="61">
        <v>18</v>
      </c>
      <c r="L17" s="175">
        <v>48</v>
      </c>
      <c r="M17" s="60">
        <v>2978</v>
      </c>
      <c r="N17" s="61">
        <v>3524</v>
      </c>
      <c r="O17" s="62">
        <v>1940</v>
      </c>
      <c r="P17" s="63">
        <f t="shared" si="0"/>
        <v>0.6666666666666666</v>
      </c>
      <c r="Q17" s="64">
        <f t="shared" si="6"/>
        <v>5.333333333333333</v>
      </c>
      <c r="R17" s="64">
        <f t="shared" si="1"/>
        <v>1</v>
      </c>
      <c r="S17" s="64">
        <f t="shared" si="2"/>
        <v>0.6363636363636364</v>
      </c>
      <c r="T17" s="64">
        <f t="shared" si="3"/>
        <v>0.25</v>
      </c>
      <c r="U17" s="64">
        <f t="shared" si="7"/>
        <v>1</v>
      </c>
      <c r="V17" s="65">
        <f t="shared" si="4"/>
        <v>3</v>
      </c>
      <c r="W17" s="66">
        <f t="shared" si="8"/>
        <v>1.7027027027027026</v>
      </c>
      <c r="X17" s="176">
        <v>0.4864864864864865</v>
      </c>
      <c r="Y17" s="177">
        <v>1.2972972972972974</v>
      </c>
      <c r="Z17" s="67">
        <v>0.96</v>
      </c>
      <c r="AA17" s="68">
        <v>1.16</v>
      </c>
      <c r="AB17" s="69">
        <v>0.64</v>
      </c>
    </row>
    <row r="18" spans="1:28" s="178" customFormat="1" ht="13.5" customHeight="1">
      <c r="A18" s="489">
        <v>4</v>
      </c>
      <c r="B18" s="18" t="s">
        <v>13</v>
      </c>
      <c r="C18" s="41">
        <v>1</v>
      </c>
      <c r="D18" s="42">
        <v>8</v>
      </c>
      <c r="E18" s="42">
        <v>7</v>
      </c>
      <c r="F18" s="42">
        <v>7</v>
      </c>
      <c r="G18" s="42">
        <v>0</v>
      </c>
      <c r="H18" s="42">
        <v>11</v>
      </c>
      <c r="I18" s="43">
        <v>7</v>
      </c>
      <c r="J18" s="44">
        <f t="shared" si="5"/>
        <v>41</v>
      </c>
      <c r="K18" s="42">
        <v>14</v>
      </c>
      <c r="L18" s="88">
        <v>28</v>
      </c>
      <c r="M18" s="41">
        <v>2790</v>
      </c>
      <c r="N18" s="42">
        <v>3502</v>
      </c>
      <c r="O18" s="47">
        <v>1748</v>
      </c>
      <c r="P18" s="48">
        <f t="shared" si="0"/>
        <v>0.3333333333333333</v>
      </c>
      <c r="Q18" s="49">
        <f t="shared" si="6"/>
        <v>1.3333333333333333</v>
      </c>
      <c r="R18" s="49">
        <f t="shared" si="1"/>
        <v>1.4</v>
      </c>
      <c r="S18" s="49">
        <f t="shared" si="2"/>
        <v>0.6363636363636364</v>
      </c>
      <c r="T18" s="49">
        <f t="shared" si="3"/>
        <v>0</v>
      </c>
      <c r="U18" s="49">
        <f t="shared" si="7"/>
        <v>2.75</v>
      </c>
      <c r="V18" s="166">
        <f t="shared" si="4"/>
        <v>1.75</v>
      </c>
      <c r="W18" s="51">
        <f t="shared" si="8"/>
        <v>1.1081081081081081</v>
      </c>
      <c r="X18" s="49">
        <v>0.3783783783783784</v>
      </c>
      <c r="Y18" s="90">
        <v>0.7567567567567568</v>
      </c>
      <c r="Z18" s="167">
        <v>0.9</v>
      </c>
      <c r="AA18" s="168">
        <v>1.15</v>
      </c>
      <c r="AB18" s="54">
        <v>0.58</v>
      </c>
    </row>
    <row r="19" spans="1:28" s="178" customFormat="1" ht="13.5" customHeight="1">
      <c r="A19" s="477"/>
      <c r="B19" s="18" t="s">
        <v>14</v>
      </c>
      <c r="C19" s="41">
        <v>5</v>
      </c>
      <c r="D19" s="42">
        <v>17</v>
      </c>
      <c r="E19" s="42">
        <v>4</v>
      </c>
      <c r="F19" s="42">
        <v>18</v>
      </c>
      <c r="G19" s="42">
        <v>1</v>
      </c>
      <c r="H19" s="42">
        <v>10</v>
      </c>
      <c r="I19" s="43">
        <v>20</v>
      </c>
      <c r="J19" s="44">
        <f t="shared" si="5"/>
        <v>75</v>
      </c>
      <c r="K19" s="42">
        <v>14</v>
      </c>
      <c r="L19" s="88">
        <v>35</v>
      </c>
      <c r="M19" s="41">
        <v>2816</v>
      </c>
      <c r="N19" s="42">
        <v>3423</v>
      </c>
      <c r="O19" s="47">
        <v>1780</v>
      </c>
      <c r="P19" s="48">
        <f t="shared" si="0"/>
        <v>1.6666666666666667</v>
      </c>
      <c r="Q19" s="49">
        <f t="shared" si="6"/>
        <v>2.8333333333333335</v>
      </c>
      <c r="R19" s="49">
        <f t="shared" si="1"/>
        <v>0.8</v>
      </c>
      <c r="S19" s="49">
        <f t="shared" si="2"/>
        <v>1.6363636363636365</v>
      </c>
      <c r="T19" s="49">
        <f t="shared" si="3"/>
        <v>0.25</v>
      </c>
      <c r="U19" s="49">
        <f t="shared" si="7"/>
        <v>2.5</v>
      </c>
      <c r="V19" s="166">
        <f t="shared" si="4"/>
        <v>5</v>
      </c>
      <c r="W19" s="51">
        <f t="shared" si="8"/>
        <v>2.027027027027027</v>
      </c>
      <c r="X19" s="49">
        <v>0.3783783783783784</v>
      </c>
      <c r="Y19" s="90">
        <v>0.9459459459459459</v>
      </c>
      <c r="Z19" s="167">
        <v>0.9</v>
      </c>
      <c r="AA19" s="168">
        <v>1.13</v>
      </c>
      <c r="AB19" s="54">
        <v>0.59</v>
      </c>
    </row>
    <row r="20" spans="1:28" s="178" customFormat="1" ht="13.5" customHeight="1">
      <c r="A20" s="477"/>
      <c r="B20" s="18" t="s">
        <v>15</v>
      </c>
      <c r="C20" s="41">
        <v>6</v>
      </c>
      <c r="D20" s="42">
        <v>6</v>
      </c>
      <c r="E20" s="42">
        <v>2</v>
      </c>
      <c r="F20" s="42">
        <v>11</v>
      </c>
      <c r="G20" s="42">
        <v>1</v>
      </c>
      <c r="H20" s="42">
        <v>3</v>
      </c>
      <c r="I20" s="43">
        <v>15</v>
      </c>
      <c r="J20" s="44">
        <f t="shared" si="5"/>
        <v>44</v>
      </c>
      <c r="K20" s="42">
        <v>12</v>
      </c>
      <c r="L20" s="88">
        <v>27</v>
      </c>
      <c r="M20" s="41">
        <v>2445</v>
      </c>
      <c r="N20" s="42">
        <v>3071</v>
      </c>
      <c r="O20" s="47">
        <v>1821</v>
      </c>
      <c r="P20" s="48">
        <f t="shared" si="0"/>
        <v>2</v>
      </c>
      <c r="Q20" s="49">
        <f t="shared" si="6"/>
        <v>1</v>
      </c>
      <c r="R20" s="49">
        <f t="shared" si="1"/>
        <v>0.4</v>
      </c>
      <c r="S20" s="49">
        <f t="shared" si="2"/>
        <v>1</v>
      </c>
      <c r="T20" s="49">
        <f t="shared" si="3"/>
        <v>0.25</v>
      </c>
      <c r="U20" s="49">
        <f t="shared" si="7"/>
        <v>0.75</v>
      </c>
      <c r="V20" s="166">
        <f t="shared" si="4"/>
        <v>3.75</v>
      </c>
      <c r="W20" s="51">
        <f t="shared" si="8"/>
        <v>1.1891891891891893</v>
      </c>
      <c r="X20" s="49">
        <v>0.32432432432432434</v>
      </c>
      <c r="Y20" s="90">
        <v>0.7297297297297297</v>
      </c>
      <c r="Z20" s="167">
        <v>0.78</v>
      </c>
      <c r="AA20" s="168">
        <v>1.01</v>
      </c>
      <c r="AB20" s="54">
        <v>0.6</v>
      </c>
    </row>
    <row r="21" spans="1:28" s="178" customFormat="1" ht="13.5" customHeight="1">
      <c r="A21" s="478"/>
      <c r="B21" s="18" t="s">
        <v>16</v>
      </c>
      <c r="C21" s="41">
        <v>4</v>
      </c>
      <c r="D21" s="42">
        <v>15</v>
      </c>
      <c r="E21" s="42">
        <v>11</v>
      </c>
      <c r="F21" s="42">
        <v>4</v>
      </c>
      <c r="G21" s="42">
        <v>0</v>
      </c>
      <c r="H21" s="42">
        <v>14</v>
      </c>
      <c r="I21" s="43">
        <v>16</v>
      </c>
      <c r="J21" s="44">
        <f t="shared" si="5"/>
        <v>64</v>
      </c>
      <c r="K21" s="42">
        <v>7</v>
      </c>
      <c r="L21" s="88">
        <v>58</v>
      </c>
      <c r="M21" s="41">
        <v>2525</v>
      </c>
      <c r="N21" s="42">
        <v>3324</v>
      </c>
      <c r="O21" s="47">
        <v>1624</v>
      </c>
      <c r="P21" s="48">
        <f t="shared" si="0"/>
        <v>1.3333333333333333</v>
      </c>
      <c r="Q21" s="49">
        <f t="shared" si="6"/>
        <v>2.5</v>
      </c>
      <c r="R21" s="49">
        <f t="shared" si="1"/>
        <v>2.2</v>
      </c>
      <c r="S21" s="49">
        <f t="shared" si="2"/>
        <v>0.36363636363636365</v>
      </c>
      <c r="T21" s="49">
        <f t="shared" si="3"/>
        <v>0</v>
      </c>
      <c r="U21" s="49">
        <f t="shared" si="7"/>
        <v>3.5</v>
      </c>
      <c r="V21" s="166">
        <f t="shared" si="4"/>
        <v>4</v>
      </c>
      <c r="W21" s="51">
        <f t="shared" si="8"/>
        <v>1.7297297297297298</v>
      </c>
      <c r="X21" s="49">
        <v>0.1891891891891892</v>
      </c>
      <c r="Y21" s="90">
        <v>1.5675675675675675</v>
      </c>
      <c r="Z21" s="167">
        <v>0.81</v>
      </c>
      <c r="AA21" s="168">
        <v>1.11</v>
      </c>
      <c r="AB21" s="54">
        <v>0.54</v>
      </c>
    </row>
    <row r="22" spans="1:28" s="178" customFormat="1" ht="13.5" customHeight="1">
      <c r="A22" s="480">
        <v>5</v>
      </c>
      <c r="B22" s="17" t="s">
        <v>17</v>
      </c>
      <c r="C22" s="128">
        <v>1</v>
      </c>
      <c r="D22" s="129">
        <v>6</v>
      </c>
      <c r="E22" s="129">
        <v>3</v>
      </c>
      <c r="F22" s="129">
        <v>19</v>
      </c>
      <c r="G22" s="129">
        <v>2</v>
      </c>
      <c r="H22" s="129">
        <v>7</v>
      </c>
      <c r="I22" s="130">
        <v>21</v>
      </c>
      <c r="J22" s="74">
        <f t="shared" si="5"/>
        <v>59</v>
      </c>
      <c r="K22" s="129">
        <v>20</v>
      </c>
      <c r="L22" s="92">
        <v>28</v>
      </c>
      <c r="M22" s="128">
        <v>2464</v>
      </c>
      <c r="N22" s="129">
        <v>3065</v>
      </c>
      <c r="O22" s="79">
        <v>1674</v>
      </c>
      <c r="P22" s="80">
        <f t="shared" si="0"/>
        <v>0.3333333333333333</v>
      </c>
      <c r="Q22" s="81">
        <f t="shared" si="6"/>
        <v>1</v>
      </c>
      <c r="R22" s="81">
        <f t="shared" si="1"/>
        <v>0.6</v>
      </c>
      <c r="S22" s="81">
        <f t="shared" si="2"/>
        <v>1.7272727272727273</v>
      </c>
      <c r="T22" s="81">
        <f t="shared" si="3"/>
        <v>0.5</v>
      </c>
      <c r="U22" s="81">
        <f t="shared" si="7"/>
        <v>1.75</v>
      </c>
      <c r="V22" s="282">
        <f t="shared" si="4"/>
        <v>5.25</v>
      </c>
      <c r="W22" s="83">
        <f t="shared" si="8"/>
        <v>1.5945945945945945</v>
      </c>
      <c r="X22" s="81">
        <v>0.5405405405405406</v>
      </c>
      <c r="Y22" s="94">
        <v>0.7567567567567568</v>
      </c>
      <c r="Z22" s="171">
        <v>0.79</v>
      </c>
      <c r="AA22" s="172">
        <v>1.01</v>
      </c>
      <c r="AB22" s="86">
        <v>0.56</v>
      </c>
    </row>
    <row r="23" spans="1:28" s="178" customFormat="1" ht="13.5" customHeight="1">
      <c r="A23" s="480"/>
      <c r="B23" s="18" t="s">
        <v>18</v>
      </c>
      <c r="C23" s="41">
        <v>2</v>
      </c>
      <c r="D23" s="42">
        <v>15</v>
      </c>
      <c r="E23" s="42">
        <v>9</v>
      </c>
      <c r="F23" s="42">
        <v>20</v>
      </c>
      <c r="G23" s="42">
        <v>2</v>
      </c>
      <c r="H23" s="42">
        <v>11</v>
      </c>
      <c r="I23" s="43">
        <v>10</v>
      </c>
      <c r="J23" s="44">
        <f t="shared" si="5"/>
        <v>69</v>
      </c>
      <c r="K23" s="42">
        <v>29</v>
      </c>
      <c r="L23" s="88">
        <v>19</v>
      </c>
      <c r="M23" s="41">
        <v>2990</v>
      </c>
      <c r="N23" s="42">
        <v>4115</v>
      </c>
      <c r="O23" s="47">
        <v>1473</v>
      </c>
      <c r="P23" s="48">
        <f t="shared" si="0"/>
        <v>0.6666666666666666</v>
      </c>
      <c r="Q23" s="49">
        <f t="shared" si="6"/>
        <v>2.5</v>
      </c>
      <c r="R23" s="49">
        <f t="shared" si="1"/>
        <v>1.8</v>
      </c>
      <c r="S23" s="49">
        <f t="shared" si="2"/>
        <v>1.8181818181818181</v>
      </c>
      <c r="T23" s="49">
        <f t="shared" si="3"/>
        <v>0.5</v>
      </c>
      <c r="U23" s="49">
        <f t="shared" si="7"/>
        <v>2.75</v>
      </c>
      <c r="V23" s="50">
        <f t="shared" si="4"/>
        <v>2.5</v>
      </c>
      <c r="W23" s="51">
        <f t="shared" si="8"/>
        <v>1.864864864864865</v>
      </c>
      <c r="X23" s="49">
        <v>0.7837837837837838</v>
      </c>
      <c r="Y23" s="90">
        <v>0.5135135135135135</v>
      </c>
      <c r="Z23" s="167">
        <v>0.95</v>
      </c>
      <c r="AA23" s="168">
        <v>1.36</v>
      </c>
      <c r="AB23" s="54">
        <v>0.49</v>
      </c>
    </row>
    <row r="24" spans="1:28" s="178" customFormat="1" ht="13.5" customHeight="1">
      <c r="A24" s="480"/>
      <c r="B24" s="18" t="s">
        <v>19</v>
      </c>
      <c r="C24" s="41">
        <v>0</v>
      </c>
      <c r="D24" s="42">
        <v>21</v>
      </c>
      <c r="E24" s="42">
        <v>7</v>
      </c>
      <c r="F24" s="42">
        <v>8</v>
      </c>
      <c r="G24" s="42">
        <v>1</v>
      </c>
      <c r="H24" s="42">
        <v>15</v>
      </c>
      <c r="I24" s="43">
        <v>8</v>
      </c>
      <c r="J24" s="44">
        <f t="shared" si="5"/>
        <v>60</v>
      </c>
      <c r="K24" s="42">
        <v>17</v>
      </c>
      <c r="L24" s="88">
        <v>42</v>
      </c>
      <c r="M24" s="41">
        <v>2859</v>
      </c>
      <c r="N24" s="42">
        <v>3781</v>
      </c>
      <c r="O24" s="47">
        <v>2049</v>
      </c>
      <c r="P24" s="48">
        <f t="shared" si="0"/>
        <v>0</v>
      </c>
      <c r="Q24" s="49">
        <f t="shared" si="6"/>
        <v>3.5</v>
      </c>
      <c r="R24" s="49">
        <f t="shared" si="1"/>
        <v>1.4</v>
      </c>
      <c r="S24" s="49">
        <f t="shared" si="2"/>
        <v>0.7272727272727273</v>
      </c>
      <c r="T24" s="49">
        <f t="shared" si="3"/>
        <v>0.25</v>
      </c>
      <c r="U24" s="49">
        <f t="shared" si="7"/>
        <v>3.75</v>
      </c>
      <c r="V24" s="50">
        <f t="shared" si="4"/>
        <v>2</v>
      </c>
      <c r="W24" s="51">
        <f t="shared" si="8"/>
        <v>1.6216216216216217</v>
      </c>
      <c r="X24" s="49">
        <v>0.4594594594594595</v>
      </c>
      <c r="Y24" s="90">
        <v>1.135135135135135</v>
      </c>
      <c r="Z24" s="167">
        <v>0.91</v>
      </c>
      <c r="AA24" s="168">
        <v>1.24</v>
      </c>
      <c r="AB24" s="54">
        <v>0.68</v>
      </c>
    </row>
    <row r="25" spans="1:28" s="178" customFormat="1" ht="13.5" customHeight="1">
      <c r="A25" s="480"/>
      <c r="B25" s="18" t="s">
        <v>20</v>
      </c>
      <c r="C25" s="41">
        <v>1</v>
      </c>
      <c r="D25" s="42">
        <v>10</v>
      </c>
      <c r="E25" s="42">
        <v>10</v>
      </c>
      <c r="F25" s="42">
        <v>20</v>
      </c>
      <c r="G25" s="42">
        <v>2</v>
      </c>
      <c r="H25" s="42">
        <v>20</v>
      </c>
      <c r="I25" s="43">
        <v>15</v>
      </c>
      <c r="J25" s="44">
        <f t="shared" si="5"/>
        <v>78</v>
      </c>
      <c r="K25" s="42">
        <v>31</v>
      </c>
      <c r="L25" s="88">
        <v>34</v>
      </c>
      <c r="M25" s="41">
        <v>2738</v>
      </c>
      <c r="N25" s="42">
        <v>3712</v>
      </c>
      <c r="O25" s="47">
        <v>1984</v>
      </c>
      <c r="P25" s="48">
        <f t="shared" si="0"/>
        <v>0.3333333333333333</v>
      </c>
      <c r="Q25" s="49">
        <f t="shared" si="6"/>
        <v>1.6666666666666667</v>
      </c>
      <c r="R25" s="49">
        <f t="shared" si="1"/>
        <v>2</v>
      </c>
      <c r="S25" s="49">
        <f t="shared" si="2"/>
        <v>1.8181818181818181</v>
      </c>
      <c r="T25" s="49">
        <f t="shared" si="3"/>
        <v>0.5</v>
      </c>
      <c r="U25" s="49">
        <f t="shared" si="7"/>
        <v>5</v>
      </c>
      <c r="V25" s="50">
        <f t="shared" si="4"/>
        <v>3.75</v>
      </c>
      <c r="W25" s="51">
        <f t="shared" si="8"/>
        <v>2.108108108108108</v>
      </c>
      <c r="X25" s="49">
        <v>0.8378378378378378</v>
      </c>
      <c r="Y25" s="90">
        <v>0.918918918918919</v>
      </c>
      <c r="Z25" s="167">
        <v>0.87</v>
      </c>
      <c r="AA25" s="168">
        <v>1.22</v>
      </c>
      <c r="AB25" s="54">
        <v>0.66</v>
      </c>
    </row>
    <row r="26" spans="1:28" s="178" customFormat="1" ht="13.5" customHeight="1">
      <c r="A26" s="489">
        <v>6</v>
      </c>
      <c r="B26" s="17" t="s">
        <v>21</v>
      </c>
      <c r="C26" s="128">
        <v>1</v>
      </c>
      <c r="D26" s="129">
        <v>24</v>
      </c>
      <c r="E26" s="129">
        <v>9</v>
      </c>
      <c r="F26" s="129">
        <v>20</v>
      </c>
      <c r="G26" s="129">
        <v>0</v>
      </c>
      <c r="H26" s="129">
        <v>9</v>
      </c>
      <c r="I26" s="130">
        <v>18</v>
      </c>
      <c r="J26" s="74">
        <f t="shared" si="5"/>
        <v>81</v>
      </c>
      <c r="K26" s="129">
        <v>22</v>
      </c>
      <c r="L26" s="92">
        <v>33</v>
      </c>
      <c r="M26" s="128">
        <v>3255</v>
      </c>
      <c r="N26" s="129">
        <v>4748</v>
      </c>
      <c r="O26" s="79">
        <v>2091</v>
      </c>
      <c r="P26" s="80">
        <f t="shared" si="0"/>
        <v>0.3333333333333333</v>
      </c>
      <c r="Q26" s="81">
        <f t="shared" si="6"/>
        <v>4</v>
      </c>
      <c r="R26" s="81">
        <f t="shared" si="1"/>
        <v>1.8</v>
      </c>
      <c r="S26" s="81">
        <f t="shared" si="2"/>
        <v>1.8181818181818181</v>
      </c>
      <c r="T26" s="81">
        <f t="shared" si="3"/>
        <v>0</v>
      </c>
      <c r="U26" s="81">
        <f t="shared" si="7"/>
        <v>2.25</v>
      </c>
      <c r="V26" s="82">
        <f t="shared" si="4"/>
        <v>4.5</v>
      </c>
      <c r="W26" s="83">
        <f t="shared" si="8"/>
        <v>2.189189189189189</v>
      </c>
      <c r="X26" s="81">
        <v>0.5945945945945946</v>
      </c>
      <c r="Y26" s="94">
        <v>0.8918918918918919</v>
      </c>
      <c r="Z26" s="171">
        <v>1.04</v>
      </c>
      <c r="AA26" s="172">
        <v>1.56</v>
      </c>
      <c r="AB26" s="86">
        <v>0.69</v>
      </c>
    </row>
    <row r="27" spans="1:28" s="178" customFormat="1" ht="13.5" customHeight="1">
      <c r="A27" s="477"/>
      <c r="B27" s="18" t="s">
        <v>22</v>
      </c>
      <c r="C27" s="41">
        <v>0</v>
      </c>
      <c r="D27" s="42">
        <v>24</v>
      </c>
      <c r="E27" s="42">
        <v>8</v>
      </c>
      <c r="F27" s="42">
        <v>14</v>
      </c>
      <c r="G27" s="42">
        <v>5</v>
      </c>
      <c r="H27" s="42">
        <v>11</v>
      </c>
      <c r="I27" s="43">
        <v>11</v>
      </c>
      <c r="J27" s="44">
        <f t="shared" si="5"/>
        <v>73</v>
      </c>
      <c r="K27" s="42">
        <v>28</v>
      </c>
      <c r="L27" s="88">
        <v>54</v>
      </c>
      <c r="M27" s="41">
        <v>2851</v>
      </c>
      <c r="N27" s="42">
        <v>3987</v>
      </c>
      <c r="O27" s="47">
        <v>2342</v>
      </c>
      <c r="P27" s="48">
        <f t="shared" si="0"/>
        <v>0</v>
      </c>
      <c r="Q27" s="49">
        <f t="shared" si="6"/>
        <v>4</v>
      </c>
      <c r="R27" s="49">
        <f t="shared" si="1"/>
        <v>1.6</v>
      </c>
      <c r="S27" s="49">
        <f t="shared" si="2"/>
        <v>1.2727272727272727</v>
      </c>
      <c r="T27" s="49">
        <f t="shared" si="3"/>
        <v>1.25</v>
      </c>
      <c r="U27" s="49">
        <f t="shared" si="7"/>
        <v>2.75</v>
      </c>
      <c r="V27" s="166">
        <f t="shared" si="4"/>
        <v>2.75</v>
      </c>
      <c r="W27" s="51">
        <f t="shared" si="8"/>
        <v>1.972972972972973</v>
      </c>
      <c r="X27" s="49">
        <v>0.7567567567567568</v>
      </c>
      <c r="Y27" s="90">
        <v>1.4594594594594594</v>
      </c>
      <c r="Z27" s="167">
        <v>0.91</v>
      </c>
      <c r="AA27" s="168">
        <v>1.31</v>
      </c>
      <c r="AB27" s="54">
        <v>0.77</v>
      </c>
    </row>
    <row r="28" spans="1:28" s="178" customFormat="1" ht="13.5" customHeight="1">
      <c r="A28" s="477"/>
      <c r="B28" s="18" t="s">
        <v>23</v>
      </c>
      <c r="C28" s="41">
        <v>1</v>
      </c>
      <c r="D28" s="42">
        <v>16</v>
      </c>
      <c r="E28" s="42">
        <v>14</v>
      </c>
      <c r="F28" s="42">
        <v>21</v>
      </c>
      <c r="G28" s="42">
        <v>13</v>
      </c>
      <c r="H28" s="42">
        <v>13</v>
      </c>
      <c r="I28" s="43">
        <v>33</v>
      </c>
      <c r="J28" s="44">
        <f t="shared" si="5"/>
        <v>111</v>
      </c>
      <c r="K28" s="42">
        <v>32</v>
      </c>
      <c r="L28" s="88">
        <v>26</v>
      </c>
      <c r="M28" s="41">
        <v>3477</v>
      </c>
      <c r="N28" s="42">
        <v>4588</v>
      </c>
      <c r="O28" s="47">
        <v>2213</v>
      </c>
      <c r="P28" s="48">
        <f t="shared" si="0"/>
        <v>0.3333333333333333</v>
      </c>
      <c r="Q28" s="49">
        <f t="shared" si="6"/>
        <v>2.6666666666666665</v>
      </c>
      <c r="R28" s="49">
        <f t="shared" si="1"/>
        <v>2.8</v>
      </c>
      <c r="S28" s="49">
        <f t="shared" si="2"/>
        <v>1.9090909090909092</v>
      </c>
      <c r="T28" s="49">
        <f t="shared" si="3"/>
        <v>3.25</v>
      </c>
      <c r="U28" s="49">
        <f t="shared" si="7"/>
        <v>3.25</v>
      </c>
      <c r="V28" s="166">
        <f t="shared" si="4"/>
        <v>8.25</v>
      </c>
      <c r="W28" s="51">
        <f t="shared" si="8"/>
        <v>3</v>
      </c>
      <c r="X28" s="49">
        <v>0.8648648648648649</v>
      </c>
      <c r="Y28" s="90">
        <v>0.7027027027027027</v>
      </c>
      <c r="Z28" s="167">
        <v>1.11</v>
      </c>
      <c r="AA28" s="168">
        <v>1.51</v>
      </c>
      <c r="AB28" s="54">
        <v>0.73</v>
      </c>
    </row>
    <row r="29" spans="1:28" s="178" customFormat="1" ht="13.5" customHeight="1">
      <c r="A29" s="477"/>
      <c r="B29" s="18" t="s">
        <v>24</v>
      </c>
      <c r="C29" s="41">
        <v>2</v>
      </c>
      <c r="D29" s="42">
        <v>36</v>
      </c>
      <c r="E29" s="42">
        <v>8</v>
      </c>
      <c r="F29" s="42">
        <v>18</v>
      </c>
      <c r="G29" s="42">
        <v>6</v>
      </c>
      <c r="H29" s="42">
        <v>14</v>
      </c>
      <c r="I29" s="43">
        <v>17</v>
      </c>
      <c r="J29" s="44">
        <f t="shared" si="5"/>
        <v>101</v>
      </c>
      <c r="K29" s="42">
        <v>31</v>
      </c>
      <c r="L29" s="88">
        <v>41</v>
      </c>
      <c r="M29" s="41">
        <v>3324</v>
      </c>
      <c r="N29" s="42">
        <v>4549</v>
      </c>
      <c r="O29" s="47">
        <v>2608</v>
      </c>
      <c r="P29" s="48">
        <f t="shared" si="0"/>
        <v>0.6666666666666666</v>
      </c>
      <c r="Q29" s="49">
        <f t="shared" si="6"/>
        <v>6</v>
      </c>
      <c r="R29" s="49">
        <f t="shared" si="1"/>
        <v>1.6</v>
      </c>
      <c r="S29" s="49">
        <f t="shared" si="2"/>
        <v>1.6363636363636365</v>
      </c>
      <c r="T29" s="49">
        <f t="shared" si="3"/>
        <v>1.5</v>
      </c>
      <c r="U29" s="49">
        <f t="shared" si="7"/>
        <v>3.5</v>
      </c>
      <c r="V29" s="166">
        <f t="shared" si="4"/>
        <v>4.25</v>
      </c>
      <c r="W29" s="51">
        <f t="shared" si="8"/>
        <v>2.72972972972973</v>
      </c>
      <c r="X29" s="49">
        <v>0.8378378378378378</v>
      </c>
      <c r="Y29" s="90">
        <v>1.1081081081081081</v>
      </c>
      <c r="Z29" s="167">
        <v>1.06</v>
      </c>
      <c r="AA29" s="168">
        <v>1.5</v>
      </c>
      <c r="AB29" s="54">
        <v>0.86</v>
      </c>
    </row>
    <row r="30" spans="1:28" s="178" customFormat="1" ht="13.5" customHeight="1">
      <c r="A30" s="478"/>
      <c r="B30" s="174">
        <v>26</v>
      </c>
      <c r="C30" s="56">
        <v>2</v>
      </c>
      <c r="D30" s="57">
        <v>9</v>
      </c>
      <c r="E30" s="57">
        <v>4</v>
      </c>
      <c r="F30" s="57">
        <v>17</v>
      </c>
      <c r="G30" s="57">
        <v>6</v>
      </c>
      <c r="H30" s="57">
        <v>11</v>
      </c>
      <c r="I30" s="58">
        <v>19</v>
      </c>
      <c r="J30" s="59">
        <f t="shared" si="5"/>
        <v>68</v>
      </c>
      <c r="K30" s="57">
        <v>23</v>
      </c>
      <c r="L30" s="175">
        <v>48</v>
      </c>
      <c r="M30" s="56">
        <v>2946</v>
      </c>
      <c r="N30" s="57">
        <v>4092</v>
      </c>
      <c r="O30" s="62">
        <v>2602</v>
      </c>
      <c r="P30" s="63">
        <f t="shared" si="0"/>
        <v>0.6666666666666666</v>
      </c>
      <c r="Q30" s="64">
        <f t="shared" si="6"/>
        <v>1.5</v>
      </c>
      <c r="R30" s="64">
        <f t="shared" si="1"/>
        <v>0.8</v>
      </c>
      <c r="S30" s="64">
        <f t="shared" si="2"/>
        <v>1.5454545454545454</v>
      </c>
      <c r="T30" s="64">
        <f t="shared" si="3"/>
        <v>1.5</v>
      </c>
      <c r="U30" s="64">
        <f t="shared" si="7"/>
        <v>2.75</v>
      </c>
      <c r="V30" s="169">
        <f t="shared" si="4"/>
        <v>4.75</v>
      </c>
      <c r="W30" s="66">
        <f t="shared" si="8"/>
        <v>1.837837837837838</v>
      </c>
      <c r="X30" s="64">
        <v>0.6216216216216216</v>
      </c>
      <c r="Y30" s="177">
        <v>1.2972972972972974</v>
      </c>
      <c r="Z30" s="179">
        <v>0.94</v>
      </c>
      <c r="AA30" s="180">
        <v>1.35</v>
      </c>
      <c r="AB30" s="69">
        <v>0.86</v>
      </c>
    </row>
    <row r="31" spans="1:28" s="178" customFormat="1" ht="13.5" customHeight="1">
      <c r="A31" s="489">
        <v>7</v>
      </c>
      <c r="B31" s="18" t="s">
        <v>26</v>
      </c>
      <c r="C31" s="41">
        <v>1</v>
      </c>
      <c r="D31" s="42">
        <v>33</v>
      </c>
      <c r="E31" s="42">
        <v>16</v>
      </c>
      <c r="F31" s="42">
        <v>21</v>
      </c>
      <c r="G31" s="42">
        <v>8</v>
      </c>
      <c r="H31" s="42">
        <v>11</v>
      </c>
      <c r="I31" s="43">
        <v>30</v>
      </c>
      <c r="J31" s="44">
        <f t="shared" si="5"/>
        <v>120</v>
      </c>
      <c r="K31" s="42">
        <v>28</v>
      </c>
      <c r="L31" s="88">
        <v>35</v>
      </c>
      <c r="M31" s="41">
        <v>3604</v>
      </c>
      <c r="N31" s="42">
        <v>4653</v>
      </c>
      <c r="O31" s="47">
        <v>2559</v>
      </c>
      <c r="P31" s="48">
        <f t="shared" si="0"/>
        <v>0.3333333333333333</v>
      </c>
      <c r="Q31" s="49">
        <f t="shared" si="6"/>
        <v>5.5</v>
      </c>
      <c r="R31" s="49">
        <f t="shared" si="1"/>
        <v>3.2</v>
      </c>
      <c r="S31" s="49">
        <f t="shared" si="2"/>
        <v>1.9090909090909092</v>
      </c>
      <c r="T31" s="49">
        <f t="shared" si="3"/>
        <v>2</v>
      </c>
      <c r="U31" s="49">
        <f t="shared" si="7"/>
        <v>2.75</v>
      </c>
      <c r="V31" s="50">
        <f t="shared" si="4"/>
        <v>7.5</v>
      </c>
      <c r="W31" s="51">
        <f t="shared" si="8"/>
        <v>3.2432432432432434</v>
      </c>
      <c r="X31" s="49">
        <v>0.7567567567567568</v>
      </c>
      <c r="Y31" s="90">
        <v>0.9459459459459459</v>
      </c>
      <c r="Z31" s="167">
        <v>1.15</v>
      </c>
      <c r="AA31" s="168">
        <v>1.53</v>
      </c>
      <c r="AB31" s="54">
        <v>0.85</v>
      </c>
    </row>
    <row r="32" spans="1:28" s="178" customFormat="1" ht="13.5" customHeight="1">
      <c r="A32" s="477"/>
      <c r="B32" s="18" t="s">
        <v>27</v>
      </c>
      <c r="C32" s="41">
        <v>2</v>
      </c>
      <c r="D32" s="42">
        <v>23</v>
      </c>
      <c r="E32" s="42">
        <v>5</v>
      </c>
      <c r="F32" s="42">
        <v>21</v>
      </c>
      <c r="G32" s="42">
        <v>4</v>
      </c>
      <c r="H32" s="42">
        <v>13</v>
      </c>
      <c r="I32" s="43">
        <v>15</v>
      </c>
      <c r="J32" s="44">
        <f t="shared" si="5"/>
        <v>83</v>
      </c>
      <c r="K32" s="42">
        <v>27</v>
      </c>
      <c r="L32" s="88">
        <v>33</v>
      </c>
      <c r="M32" s="41">
        <v>3108</v>
      </c>
      <c r="N32" s="42">
        <v>4358</v>
      </c>
      <c r="O32" s="47">
        <v>2683</v>
      </c>
      <c r="P32" s="48">
        <f t="shared" si="0"/>
        <v>0.6666666666666666</v>
      </c>
      <c r="Q32" s="49">
        <f t="shared" si="6"/>
        <v>3.8333333333333335</v>
      </c>
      <c r="R32" s="49">
        <f t="shared" si="1"/>
        <v>1</v>
      </c>
      <c r="S32" s="49">
        <f t="shared" si="2"/>
        <v>1.9090909090909092</v>
      </c>
      <c r="T32" s="49">
        <f t="shared" si="3"/>
        <v>1</v>
      </c>
      <c r="U32" s="49">
        <f t="shared" si="7"/>
        <v>3.25</v>
      </c>
      <c r="V32" s="50">
        <f t="shared" si="4"/>
        <v>3.75</v>
      </c>
      <c r="W32" s="51">
        <f t="shared" si="8"/>
        <v>2.2432432432432434</v>
      </c>
      <c r="X32" s="49">
        <v>0.7297297297297297</v>
      </c>
      <c r="Y32" s="90">
        <v>0.8918918918918919</v>
      </c>
      <c r="Z32" s="167">
        <v>0.99</v>
      </c>
      <c r="AA32" s="168">
        <v>1.44</v>
      </c>
      <c r="AB32" s="54">
        <v>0.89</v>
      </c>
    </row>
    <row r="33" spans="1:28" s="178" customFormat="1" ht="13.5" customHeight="1">
      <c r="A33" s="477"/>
      <c r="B33" s="18" t="s">
        <v>28</v>
      </c>
      <c r="C33" s="41">
        <v>0</v>
      </c>
      <c r="D33" s="42">
        <v>28</v>
      </c>
      <c r="E33" s="42">
        <v>7</v>
      </c>
      <c r="F33" s="42">
        <v>10</v>
      </c>
      <c r="G33" s="42">
        <v>7</v>
      </c>
      <c r="H33" s="42">
        <v>19</v>
      </c>
      <c r="I33" s="43">
        <v>18</v>
      </c>
      <c r="J33" s="44">
        <f t="shared" si="5"/>
        <v>89</v>
      </c>
      <c r="K33" s="42">
        <v>27</v>
      </c>
      <c r="L33" s="88">
        <v>34</v>
      </c>
      <c r="M33" s="41">
        <v>2909</v>
      </c>
      <c r="N33" s="42">
        <v>3967</v>
      </c>
      <c r="O33" s="47">
        <v>2718</v>
      </c>
      <c r="P33" s="48">
        <f t="shared" si="0"/>
        <v>0</v>
      </c>
      <c r="Q33" s="49">
        <f t="shared" si="6"/>
        <v>4.666666666666667</v>
      </c>
      <c r="R33" s="49">
        <f t="shared" si="1"/>
        <v>1.4</v>
      </c>
      <c r="S33" s="49">
        <f t="shared" si="2"/>
        <v>0.9090909090909091</v>
      </c>
      <c r="T33" s="49">
        <f t="shared" si="3"/>
        <v>1.75</v>
      </c>
      <c r="U33" s="49">
        <f t="shared" si="7"/>
        <v>4.75</v>
      </c>
      <c r="V33" s="50">
        <f t="shared" si="4"/>
        <v>4.5</v>
      </c>
      <c r="W33" s="51">
        <f t="shared" si="8"/>
        <v>2.4054054054054053</v>
      </c>
      <c r="X33" s="49">
        <v>0.7297297297297297</v>
      </c>
      <c r="Y33" s="90">
        <v>0.918918918918919</v>
      </c>
      <c r="Z33" s="167">
        <v>0.93</v>
      </c>
      <c r="AA33" s="168">
        <v>1.31</v>
      </c>
      <c r="AB33" s="54">
        <v>0.9</v>
      </c>
    </row>
    <row r="34" spans="1:28" s="178" customFormat="1" ht="13.5" customHeight="1">
      <c r="A34" s="478"/>
      <c r="B34" s="18" t="s">
        <v>29</v>
      </c>
      <c r="C34" s="41">
        <v>1</v>
      </c>
      <c r="D34" s="42">
        <v>36</v>
      </c>
      <c r="E34" s="42">
        <v>16</v>
      </c>
      <c r="F34" s="42">
        <v>19</v>
      </c>
      <c r="G34" s="42">
        <v>5</v>
      </c>
      <c r="H34" s="42">
        <v>8</v>
      </c>
      <c r="I34" s="43">
        <v>8</v>
      </c>
      <c r="J34" s="44">
        <f t="shared" si="5"/>
        <v>93</v>
      </c>
      <c r="K34" s="42">
        <v>22</v>
      </c>
      <c r="L34" s="88">
        <v>29</v>
      </c>
      <c r="M34" s="41">
        <v>2970</v>
      </c>
      <c r="N34" s="42">
        <v>4415</v>
      </c>
      <c r="O34" s="47">
        <v>2487</v>
      </c>
      <c r="P34" s="48">
        <f t="shared" si="0"/>
        <v>0.3333333333333333</v>
      </c>
      <c r="Q34" s="49">
        <f t="shared" si="6"/>
        <v>6</v>
      </c>
      <c r="R34" s="49">
        <f t="shared" si="1"/>
        <v>3.2</v>
      </c>
      <c r="S34" s="49">
        <f t="shared" si="2"/>
        <v>1.7272727272727273</v>
      </c>
      <c r="T34" s="49">
        <f t="shared" si="3"/>
        <v>1.25</v>
      </c>
      <c r="U34" s="49">
        <f t="shared" si="7"/>
        <v>2</v>
      </c>
      <c r="V34" s="50">
        <f t="shared" si="4"/>
        <v>2</v>
      </c>
      <c r="W34" s="51">
        <f t="shared" si="8"/>
        <v>2.5135135135135136</v>
      </c>
      <c r="X34" s="49">
        <v>0.5945945945945946</v>
      </c>
      <c r="Y34" s="90">
        <v>0.7837837837837838</v>
      </c>
      <c r="Z34" s="167">
        <v>0.95</v>
      </c>
      <c r="AA34" s="168">
        <v>1.45</v>
      </c>
      <c r="AB34" s="54">
        <v>0.82</v>
      </c>
    </row>
    <row r="35" spans="1:28" s="178" customFormat="1" ht="13.5" customHeight="1">
      <c r="A35" s="480">
        <v>8</v>
      </c>
      <c r="B35" s="17" t="s">
        <v>30</v>
      </c>
      <c r="C35" s="128">
        <v>1</v>
      </c>
      <c r="D35" s="129">
        <v>35</v>
      </c>
      <c r="E35" s="129">
        <v>5</v>
      </c>
      <c r="F35" s="129">
        <v>14</v>
      </c>
      <c r="G35" s="129">
        <v>6</v>
      </c>
      <c r="H35" s="129">
        <v>5</v>
      </c>
      <c r="I35" s="130">
        <v>30</v>
      </c>
      <c r="J35" s="74">
        <f t="shared" si="5"/>
        <v>96</v>
      </c>
      <c r="K35" s="129">
        <v>26</v>
      </c>
      <c r="L35" s="92">
        <v>41</v>
      </c>
      <c r="M35" s="128">
        <v>2703</v>
      </c>
      <c r="N35" s="129">
        <v>3898</v>
      </c>
      <c r="O35" s="79">
        <v>2746</v>
      </c>
      <c r="P35" s="80">
        <f t="shared" si="0"/>
        <v>0.3333333333333333</v>
      </c>
      <c r="Q35" s="81">
        <f t="shared" si="6"/>
        <v>5.833333333333333</v>
      </c>
      <c r="R35" s="81">
        <f t="shared" si="1"/>
        <v>1</v>
      </c>
      <c r="S35" s="81">
        <f t="shared" si="2"/>
        <v>1.2727272727272727</v>
      </c>
      <c r="T35" s="81">
        <f t="shared" si="3"/>
        <v>1.5</v>
      </c>
      <c r="U35" s="81">
        <f t="shared" si="7"/>
        <v>1.25</v>
      </c>
      <c r="V35" s="82">
        <f t="shared" si="4"/>
        <v>7.5</v>
      </c>
      <c r="W35" s="83">
        <f t="shared" si="8"/>
        <v>2.5945945945945947</v>
      </c>
      <c r="X35" s="81">
        <v>0.7027027027027027</v>
      </c>
      <c r="Y35" s="94">
        <v>1.1081081081081081</v>
      </c>
      <c r="Z35" s="171">
        <v>0.86</v>
      </c>
      <c r="AA35" s="172">
        <v>1.29</v>
      </c>
      <c r="AB35" s="86">
        <v>0.91</v>
      </c>
    </row>
    <row r="36" spans="1:28" s="178" customFormat="1" ht="13.5" customHeight="1">
      <c r="A36" s="480"/>
      <c r="B36" s="18" t="s">
        <v>31</v>
      </c>
      <c r="C36" s="41">
        <v>1</v>
      </c>
      <c r="D36" s="42">
        <v>47</v>
      </c>
      <c r="E36" s="42">
        <v>16</v>
      </c>
      <c r="F36" s="42">
        <v>18</v>
      </c>
      <c r="G36" s="42">
        <v>3</v>
      </c>
      <c r="H36" s="42">
        <v>10</v>
      </c>
      <c r="I36" s="43">
        <v>19</v>
      </c>
      <c r="J36" s="44">
        <f t="shared" si="5"/>
        <v>114</v>
      </c>
      <c r="K36" s="42">
        <v>20</v>
      </c>
      <c r="L36" s="88">
        <v>17</v>
      </c>
      <c r="M36" s="41">
        <v>2456</v>
      </c>
      <c r="N36" s="42">
        <v>3374</v>
      </c>
      <c r="O36" s="47">
        <v>2554</v>
      </c>
      <c r="P36" s="48">
        <f t="shared" si="0"/>
        <v>0.3333333333333333</v>
      </c>
      <c r="Q36" s="49">
        <f t="shared" si="6"/>
        <v>7.833333333333333</v>
      </c>
      <c r="R36" s="49">
        <f t="shared" si="1"/>
        <v>3.2</v>
      </c>
      <c r="S36" s="49">
        <f t="shared" si="2"/>
        <v>1.6363636363636365</v>
      </c>
      <c r="T36" s="49">
        <f t="shared" si="3"/>
        <v>0.75</v>
      </c>
      <c r="U36" s="49">
        <f t="shared" si="7"/>
        <v>2.5</v>
      </c>
      <c r="V36" s="166">
        <f t="shared" si="4"/>
        <v>4.75</v>
      </c>
      <c r="W36" s="51">
        <f t="shared" si="8"/>
        <v>3.081081081081081</v>
      </c>
      <c r="X36" s="49">
        <v>0.5405405405405406</v>
      </c>
      <c r="Y36" s="90">
        <v>0.4594594594594595</v>
      </c>
      <c r="Z36" s="167">
        <v>0.8</v>
      </c>
      <c r="AA36" s="168">
        <v>1.14</v>
      </c>
      <c r="AB36" s="54">
        <v>0.85</v>
      </c>
    </row>
    <row r="37" spans="1:28" s="178" customFormat="1" ht="13.5" customHeight="1">
      <c r="A37" s="480"/>
      <c r="B37" s="18" t="s">
        <v>32</v>
      </c>
      <c r="C37" s="41">
        <v>3</v>
      </c>
      <c r="D37" s="42">
        <v>56</v>
      </c>
      <c r="E37" s="42">
        <v>4</v>
      </c>
      <c r="F37" s="42">
        <v>9</v>
      </c>
      <c r="G37" s="42">
        <v>4</v>
      </c>
      <c r="H37" s="42">
        <v>2</v>
      </c>
      <c r="I37" s="43">
        <v>17</v>
      </c>
      <c r="J37" s="44">
        <f t="shared" si="5"/>
        <v>95</v>
      </c>
      <c r="K37" s="42">
        <v>11</v>
      </c>
      <c r="L37" s="88">
        <v>37</v>
      </c>
      <c r="M37" s="41">
        <v>2293</v>
      </c>
      <c r="N37" s="42">
        <v>3594</v>
      </c>
      <c r="O37" s="47">
        <v>1998</v>
      </c>
      <c r="P37" s="48">
        <f aca="true" t="shared" si="9" ref="P37:P56">C37/3</f>
        <v>1</v>
      </c>
      <c r="Q37" s="49">
        <f t="shared" si="6"/>
        <v>9.333333333333334</v>
      </c>
      <c r="R37" s="49">
        <f aca="true" t="shared" si="10" ref="R37:R56">E37/5</f>
        <v>0.8</v>
      </c>
      <c r="S37" s="49">
        <f aca="true" t="shared" si="11" ref="S37:S56">F37/11</f>
        <v>0.8181818181818182</v>
      </c>
      <c r="T37" s="49">
        <f aca="true" t="shared" si="12" ref="T37:T56">G37/4</f>
        <v>1</v>
      </c>
      <c r="U37" s="49">
        <f t="shared" si="7"/>
        <v>0.5</v>
      </c>
      <c r="V37" s="166">
        <f aca="true" t="shared" si="13" ref="V37:V56">I37/4</f>
        <v>4.25</v>
      </c>
      <c r="W37" s="51">
        <f t="shared" si="8"/>
        <v>2.5675675675675675</v>
      </c>
      <c r="X37" s="49">
        <v>0.2972972972972973</v>
      </c>
      <c r="Y37" s="90">
        <v>1</v>
      </c>
      <c r="Z37" s="167">
        <v>0.75</v>
      </c>
      <c r="AA37" s="168">
        <v>1.21</v>
      </c>
      <c r="AB37" s="54">
        <v>0.69</v>
      </c>
    </row>
    <row r="38" spans="1:28" s="178" customFormat="1" ht="13.5" customHeight="1">
      <c r="A38" s="480"/>
      <c r="B38" s="18" t="s">
        <v>33</v>
      </c>
      <c r="C38" s="41">
        <v>2</v>
      </c>
      <c r="D38" s="42">
        <v>42</v>
      </c>
      <c r="E38" s="42">
        <v>4</v>
      </c>
      <c r="F38" s="42">
        <v>6</v>
      </c>
      <c r="G38" s="42">
        <v>5</v>
      </c>
      <c r="H38" s="42">
        <v>3</v>
      </c>
      <c r="I38" s="43">
        <v>20</v>
      </c>
      <c r="J38" s="44">
        <f t="shared" si="5"/>
        <v>82</v>
      </c>
      <c r="K38" s="42">
        <v>24</v>
      </c>
      <c r="L38" s="88">
        <v>39</v>
      </c>
      <c r="M38" s="41">
        <v>2244</v>
      </c>
      <c r="N38" s="42">
        <v>3189</v>
      </c>
      <c r="O38" s="47">
        <v>2420</v>
      </c>
      <c r="P38" s="48">
        <f t="shared" si="9"/>
        <v>0.6666666666666666</v>
      </c>
      <c r="Q38" s="49">
        <f t="shared" si="6"/>
        <v>7</v>
      </c>
      <c r="R38" s="49">
        <f t="shared" si="10"/>
        <v>0.8</v>
      </c>
      <c r="S38" s="49">
        <f t="shared" si="11"/>
        <v>0.5454545454545454</v>
      </c>
      <c r="T38" s="49">
        <f t="shared" si="12"/>
        <v>1.25</v>
      </c>
      <c r="U38" s="49">
        <f t="shared" si="7"/>
        <v>0.75</v>
      </c>
      <c r="V38" s="166">
        <f t="shared" si="13"/>
        <v>5</v>
      </c>
      <c r="W38" s="51">
        <f t="shared" si="8"/>
        <v>2.2162162162162162</v>
      </c>
      <c r="X38" s="49">
        <v>0.6486486486486487</v>
      </c>
      <c r="Y38" s="90">
        <v>1.054054054054054</v>
      </c>
      <c r="Z38" s="167">
        <v>0.72</v>
      </c>
      <c r="AA38" s="168">
        <v>1.06</v>
      </c>
      <c r="AB38" s="54">
        <v>0.81</v>
      </c>
    </row>
    <row r="39" spans="1:28" s="178" customFormat="1" ht="13.5" customHeight="1">
      <c r="A39" s="480">
        <v>9</v>
      </c>
      <c r="B39" s="17" t="s">
        <v>34</v>
      </c>
      <c r="C39" s="128">
        <v>0</v>
      </c>
      <c r="D39" s="129">
        <v>36</v>
      </c>
      <c r="E39" s="129">
        <v>8</v>
      </c>
      <c r="F39" s="129">
        <v>10</v>
      </c>
      <c r="G39" s="129">
        <v>6</v>
      </c>
      <c r="H39" s="129">
        <v>7</v>
      </c>
      <c r="I39" s="130">
        <v>10</v>
      </c>
      <c r="J39" s="74">
        <f t="shared" si="5"/>
        <v>77</v>
      </c>
      <c r="K39" s="129">
        <v>18</v>
      </c>
      <c r="L39" s="92">
        <v>21</v>
      </c>
      <c r="M39" s="128">
        <v>1912</v>
      </c>
      <c r="N39" s="129">
        <v>2877</v>
      </c>
      <c r="O39" s="79">
        <v>2181</v>
      </c>
      <c r="P39" s="80">
        <f t="shared" si="9"/>
        <v>0</v>
      </c>
      <c r="Q39" s="81">
        <f t="shared" si="6"/>
        <v>6</v>
      </c>
      <c r="R39" s="81">
        <f t="shared" si="10"/>
        <v>1.6</v>
      </c>
      <c r="S39" s="81">
        <f t="shared" si="11"/>
        <v>0.9090909090909091</v>
      </c>
      <c r="T39" s="81">
        <f t="shared" si="12"/>
        <v>1.5</v>
      </c>
      <c r="U39" s="81">
        <f t="shared" si="7"/>
        <v>1.75</v>
      </c>
      <c r="V39" s="282">
        <f t="shared" si="13"/>
        <v>2.5</v>
      </c>
      <c r="W39" s="83">
        <f t="shared" si="8"/>
        <v>2.081081081081081</v>
      </c>
      <c r="X39" s="81">
        <v>0.4864864864864865</v>
      </c>
      <c r="Y39" s="94">
        <v>0.5675675675675675</v>
      </c>
      <c r="Z39" s="171">
        <v>0.61</v>
      </c>
      <c r="AA39" s="172">
        <v>0.95</v>
      </c>
      <c r="AB39" s="86">
        <v>0.72</v>
      </c>
    </row>
    <row r="40" spans="1:28" s="178" customFormat="1" ht="13.5" customHeight="1">
      <c r="A40" s="480"/>
      <c r="B40" s="18" t="s">
        <v>35</v>
      </c>
      <c r="C40" s="41">
        <v>4</v>
      </c>
      <c r="D40" s="42">
        <v>49</v>
      </c>
      <c r="E40" s="42">
        <v>8</v>
      </c>
      <c r="F40" s="42">
        <v>8</v>
      </c>
      <c r="G40" s="42">
        <v>8</v>
      </c>
      <c r="H40" s="42">
        <v>7</v>
      </c>
      <c r="I40" s="43">
        <v>16</v>
      </c>
      <c r="J40" s="44">
        <f t="shared" si="5"/>
        <v>100</v>
      </c>
      <c r="K40" s="42">
        <v>32</v>
      </c>
      <c r="L40" s="88">
        <v>22</v>
      </c>
      <c r="M40" s="41">
        <v>2054</v>
      </c>
      <c r="N40" s="42">
        <v>3154</v>
      </c>
      <c r="O40" s="47">
        <v>1899</v>
      </c>
      <c r="P40" s="48">
        <f t="shared" si="9"/>
        <v>1.3333333333333333</v>
      </c>
      <c r="Q40" s="49">
        <f t="shared" si="6"/>
        <v>8.166666666666666</v>
      </c>
      <c r="R40" s="49">
        <f t="shared" si="10"/>
        <v>1.6</v>
      </c>
      <c r="S40" s="49">
        <f t="shared" si="11"/>
        <v>0.7272727272727273</v>
      </c>
      <c r="T40" s="49">
        <f t="shared" si="12"/>
        <v>2</v>
      </c>
      <c r="U40" s="49">
        <f t="shared" si="7"/>
        <v>1.75</v>
      </c>
      <c r="V40" s="50">
        <f t="shared" si="13"/>
        <v>4</v>
      </c>
      <c r="W40" s="51">
        <f t="shared" si="8"/>
        <v>2.7027027027027026</v>
      </c>
      <c r="X40" s="49">
        <v>0.8648648648648649</v>
      </c>
      <c r="Y40" s="90">
        <v>0.5945945945945946</v>
      </c>
      <c r="Z40" s="167">
        <v>0.65</v>
      </c>
      <c r="AA40" s="168">
        <v>1.04</v>
      </c>
      <c r="AB40" s="54">
        <v>0.63</v>
      </c>
    </row>
    <row r="41" spans="1:28" s="178" customFormat="1" ht="13.5" customHeight="1">
      <c r="A41" s="480"/>
      <c r="B41" s="18" t="s">
        <v>36</v>
      </c>
      <c r="C41" s="41">
        <v>1</v>
      </c>
      <c r="D41" s="42">
        <v>48</v>
      </c>
      <c r="E41" s="42">
        <v>16</v>
      </c>
      <c r="F41" s="42">
        <v>7</v>
      </c>
      <c r="G41" s="42">
        <v>1</v>
      </c>
      <c r="H41" s="42">
        <v>4</v>
      </c>
      <c r="I41" s="43">
        <v>26</v>
      </c>
      <c r="J41" s="44">
        <f t="shared" si="5"/>
        <v>103</v>
      </c>
      <c r="K41" s="42">
        <v>32</v>
      </c>
      <c r="L41" s="88">
        <v>15</v>
      </c>
      <c r="M41" s="41">
        <v>2177</v>
      </c>
      <c r="N41" s="42">
        <v>3209</v>
      </c>
      <c r="O41" s="47">
        <v>2100</v>
      </c>
      <c r="P41" s="48">
        <f t="shared" si="9"/>
        <v>0.3333333333333333</v>
      </c>
      <c r="Q41" s="49">
        <f t="shared" si="6"/>
        <v>8</v>
      </c>
      <c r="R41" s="49">
        <f t="shared" si="10"/>
        <v>3.2</v>
      </c>
      <c r="S41" s="49">
        <f t="shared" si="11"/>
        <v>0.6363636363636364</v>
      </c>
      <c r="T41" s="49">
        <f t="shared" si="12"/>
        <v>0.25</v>
      </c>
      <c r="U41" s="49">
        <f t="shared" si="7"/>
        <v>1</v>
      </c>
      <c r="V41" s="50">
        <f t="shared" si="13"/>
        <v>6.5</v>
      </c>
      <c r="W41" s="51">
        <f t="shared" si="8"/>
        <v>2.7837837837837838</v>
      </c>
      <c r="X41" s="49">
        <v>0.8648648648648649</v>
      </c>
      <c r="Y41" s="90">
        <v>0.40540540540540543</v>
      </c>
      <c r="Z41" s="167">
        <v>0.7</v>
      </c>
      <c r="AA41" s="168">
        <v>1.06</v>
      </c>
      <c r="AB41" s="54">
        <v>0.69</v>
      </c>
    </row>
    <row r="42" spans="1:28" s="178" customFormat="1" ht="13.5" customHeight="1">
      <c r="A42" s="480"/>
      <c r="B42" s="18" t="s">
        <v>37</v>
      </c>
      <c r="C42" s="41">
        <v>1</v>
      </c>
      <c r="D42" s="42">
        <v>34</v>
      </c>
      <c r="E42" s="42">
        <v>15</v>
      </c>
      <c r="F42" s="42">
        <v>11</v>
      </c>
      <c r="G42" s="42">
        <v>9</v>
      </c>
      <c r="H42" s="42">
        <v>9</v>
      </c>
      <c r="I42" s="43">
        <v>11</v>
      </c>
      <c r="J42" s="44">
        <f t="shared" si="5"/>
        <v>90</v>
      </c>
      <c r="K42" s="42">
        <v>40</v>
      </c>
      <c r="L42" s="88">
        <v>13</v>
      </c>
      <c r="M42" s="41">
        <v>1757</v>
      </c>
      <c r="N42" s="42">
        <v>2925</v>
      </c>
      <c r="O42" s="47">
        <v>2064</v>
      </c>
      <c r="P42" s="48">
        <f t="shared" si="9"/>
        <v>0.3333333333333333</v>
      </c>
      <c r="Q42" s="49">
        <f t="shared" si="6"/>
        <v>5.666666666666667</v>
      </c>
      <c r="R42" s="49">
        <f t="shared" si="10"/>
        <v>3</v>
      </c>
      <c r="S42" s="49">
        <f t="shared" si="11"/>
        <v>1</v>
      </c>
      <c r="T42" s="49">
        <f t="shared" si="12"/>
        <v>2.25</v>
      </c>
      <c r="U42" s="49">
        <f t="shared" si="7"/>
        <v>2.25</v>
      </c>
      <c r="V42" s="50">
        <f t="shared" si="13"/>
        <v>2.75</v>
      </c>
      <c r="W42" s="51">
        <f t="shared" si="8"/>
        <v>2.4324324324324325</v>
      </c>
      <c r="X42" s="49">
        <v>1.0810810810810811</v>
      </c>
      <c r="Y42" s="90">
        <v>0.35135135135135137</v>
      </c>
      <c r="Z42" s="167">
        <v>0.56</v>
      </c>
      <c r="AA42" s="168">
        <v>0.97</v>
      </c>
      <c r="AB42" s="54">
        <v>0.69</v>
      </c>
    </row>
    <row r="43" spans="1:28" s="178" customFormat="1" ht="13.5" customHeight="1">
      <c r="A43" s="480"/>
      <c r="B43" s="174" t="s">
        <v>38</v>
      </c>
      <c r="C43" s="56">
        <v>1</v>
      </c>
      <c r="D43" s="57">
        <v>26</v>
      </c>
      <c r="E43" s="57">
        <v>21</v>
      </c>
      <c r="F43" s="57">
        <v>12</v>
      </c>
      <c r="G43" s="57">
        <v>5</v>
      </c>
      <c r="H43" s="57">
        <v>9</v>
      </c>
      <c r="I43" s="58">
        <v>12</v>
      </c>
      <c r="J43" s="59">
        <f t="shared" si="5"/>
        <v>86</v>
      </c>
      <c r="K43" s="57">
        <v>26</v>
      </c>
      <c r="L43" s="175">
        <v>9</v>
      </c>
      <c r="M43" s="56">
        <v>2206</v>
      </c>
      <c r="N43" s="57">
        <v>3428</v>
      </c>
      <c r="O43" s="62">
        <v>1644</v>
      </c>
      <c r="P43" s="63">
        <f t="shared" si="9"/>
        <v>0.3333333333333333</v>
      </c>
      <c r="Q43" s="64">
        <f t="shared" si="6"/>
        <v>4.333333333333333</v>
      </c>
      <c r="R43" s="64">
        <f t="shared" si="10"/>
        <v>4.2</v>
      </c>
      <c r="S43" s="64">
        <f t="shared" si="11"/>
        <v>1.0909090909090908</v>
      </c>
      <c r="T43" s="64">
        <f t="shared" si="12"/>
        <v>1.25</v>
      </c>
      <c r="U43" s="64">
        <f t="shared" si="7"/>
        <v>2.25</v>
      </c>
      <c r="V43" s="65">
        <f t="shared" si="13"/>
        <v>3</v>
      </c>
      <c r="W43" s="66">
        <f t="shared" si="8"/>
        <v>2.324324324324324</v>
      </c>
      <c r="X43" s="64">
        <v>0.7027027027027027</v>
      </c>
      <c r="Y43" s="177">
        <v>0.24324324324324326</v>
      </c>
      <c r="Z43" s="179">
        <v>0.7</v>
      </c>
      <c r="AA43" s="180">
        <v>1.13</v>
      </c>
      <c r="AB43" s="69">
        <v>0.54</v>
      </c>
    </row>
    <row r="44" spans="1:28" s="178" customFormat="1" ht="13.5" customHeight="1">
      <c r="A44" s="480">
        <v>10</v>
      </c>
      <c r="B44" s="17" t="s">
        <v>39</v>
      </c>
      <c r="C44" s="128">
        <v>0</v>
      </c>
      <c r="D44" s="129">
        <v>31</v>
      </c>
      <c r="E44" s="129">
        <v>26</v>
      </c>
      <c r="F44" s="129">
        <v>5</v>
      </c>
      <c r="G44" s="129">
        <v>4</v>
      </c>
      <c r="H44" s="129">
        <v>10</v>
      </c>
      <c r="I44" s="130">
        <v>21</v>
      </c>
      <c r="J44" s="74">
        <f t="shared" si="5"/>
        <v>97</v>
      </c>
      <c r="K44" s="129">
        <v>18</v>
      </c>
      <c r="L44" s="92">
        <v>10</v>
      </c>
      <c r="M44" s="128">
        <v>2095</v>
      </c>
      <c r="N44" s="129">
        <v>3181</v>
      </c>
      <c r="O44" s="79">
        <v>2232</v>
      </c>
      <c r="P44" s="80">
        <f t="shared" si="9"/>
        <v>0</v>
      </c>
      <c r="Q44" s="81">
        <f t="shared" si="6"/>
        <v>5.166666666666667</v>
      </c>
      <c r="R44" s="81">
        <f t="shared" si="10"/>
        <v>5.2</v>
      </c>
      <c r="S44" s="81">
        <f t="shared" si="11"/>
        <v>0.45454545454545453</v>
      </c>
      <c r="T44" s="81">
        <f t="shared" si="12"/>
        <v>1</v>
      </c>
      <c r="U44" s="81">
        <f t="shared" si="7"/>
        <v>2.5</v>
      </c>
      <c r="V44" s="82">
        <f t="shared" si="13"/>
        <v>5.25</v>
      </c>
      <c r="W44" s="83">
        <f t="shared" si="8"/>
        <v>2.6216216216216215</v>
      </c>
      <c r="X44" s="81">
        <v>0.4864864864864865</v>
      </c>
      <c r="Y44" s="94">
        <v>0.2702702702702703</v>
      </c>
      <c r="Z44" s="171">
        <v>0.67</v>
      </c>
      <c r="AA44" s="172">
        <v>1.06</v>
      </c>
      <c r="AB44" s="86">
        <v>0.73</v>
      </c>
    </row>
    <row r="45" spans="1:28" s="178" customFormat="1" ht="13.5" customHeight="1">
      <c r="A45" s="480"/>
      <c r="B45" s="18" t="s">
        <v>40</v>
      </c>
      <c r="C45" s="41">
        <v>1</v>
      </c>
      <c r="D45" s="42">
        <v>28</v>
      </c>
      <c r="E45" s="42">
        <v>10</v>
      </c>
      <c r="F45" s="42">
        <v>11</v>
      </c>
      <c r="G45" s="42">
        <v>8</v>
      </c>
      <c r="H45" s="42">
        <v>10</v>
      </c>
      <c r="I45" s="43">
        <v>11</v>
      </c>
      <c r="J45" s="44">
        <f t="shared" si="5"/>
        <v>79</v>
      </c>
      <c r="K45" s="42">
        <v>31</v>
      </c>
      <c r="L45" s="88">
        <v>16</v>
      </c>
      <c r="M45" s="41">
        <v>1888</v>
      </c>
      <c r="N45" s="42">
        <v>3087</v>
      </c>
      <c r="O45" s="47">
        <v>2014</v>
      </c>
      <c r="P45" s="48">
        <f t="shared" si="9"/>
        <v>0.3333333333333333</v>
      </c>
      <c r="Q45" s="49">
        <f t="shared" si="6"/>
        <v>4.666666666666667</v>
      </c>
      <c r="R45" s="49">
        <f t="shared" si="10"/>
        <v>2</v>
      </c>
      <c r="S45" s="49">
        <f t="shared" si="11"/>
        <v>1</v>
      </c>
      <c r="T45" s="49">
        <f t="shared" si="12"/>
        <v>2</v>
      </c>
      <c r="U45" s="49">
        <f t="shared" si="7"/>
        <v>2.5</v>
      </c>
      <c r="V45" s="166">
        <f t="shared" si="13"/>
        <v>2.75</v>
      </c>
      <c r="W45" s="51">
        <f t="shared" si="8"/>
        <v>2.135135135135135</v>
      </c>
      <c r="X45" s="49">
        <v>0.8378378378378378</v>
      </c>
      <c r="Y45" s="90">
        <v>0.43243243243243246</v>
      </c>
      <c r="Z45" s="167">
        <v>0.6</v>
      </c>
      <c r="AA45" s="168">
        <v>1.02</v>
      </c>
      <c r="AB45" s="54">
        <v>0.66</v>
      </c>
    </row>
    <row r="46" spans="1:28" s="178" customFormat="1" ht="13.5" customHeight="1">
      <c r="A46" s="480"/>
      <c r="B46" s="18" t="s">
        <v>41</v>
      </c>
      <c r="C46" s="41">
        <v>0</v>
      </c>
      <c r="D46" s="42">
        <v>26</v>
      </c>
      <c r="E46" s="42">
        <v>16</v>
      </c>
      <c r="F46" s="42">
        <v>6</v>
      </c>
      <c r="G46" s="42">
        <v>8</v>
      </c>
      <c r="H46" s="42">
        <v>6</v>
      </c>
      <c r="I46" s="43">
        <v>16</v>
      </c>
      <c r="J46" s="44">
        <f t="shared" si="5"/>
        <v>78</v>
      </c>
      <c r="K46" s="42">
        <v>37</v>
      </c>
      <c r="L46" s="88">
        <v>8</v>
      </c>
      <c r="M46" s="41">
        <v>2440</v>
      </c>
      <c r="N46" s="42">
        <v>3663</v>
      </c>
      <c r="O46" s="47">
        <v>1696</v>
      </c>
      <c r="P46" s="48">
        <f t="shared" si="9"/>
        <v>0</v>
      </c>
      <c r="Q46" s="49">
        <f t="shared" si="6"/>
        <v>4.333333333333333</v>
      </c>
      <c r="R46" s="49">
        <f t="shared" si="10"/>
        <v>3.2</v>
      </c>
      <c r="S46" s="49">
        <f t="shared" si="11"/>
        <v>0.5454545454545454</v>
      </c>
      <c r="T46" s="49">
        <f t="shared" si="12"/>
        <v>2</v>
      </c>
      <c r="U46" s="49">
        <f t="shared" si="7"/>
        <v>1.5</v>
      </c>
      <c r="V46" s="166">
        <f t="shared" si="13"/>
        <v>4</v>
      </c>
      <c r="W46" s="51">
        <f t="shared" si="8"/>
        <v>2.108108108108108</v>
      </c>
      <c r="X46" s="49">
        <v>1</v>
      </c>
      <c r="Y46" s="90">
        <v>0.21621621621621623</v>
      </c>
      <c r="Z46" s="167">
        <v>0.78</v>
      </c>
      <c r="AA46" s="168">
        <v>1.21</v>
      </c>
      <c r="AB46" s="54">
        <v>0.56</v>
      </c>
    </row>
    <row r="47" spans="1:28" s="178" customFormat="1" ht="13.5" customHeight="1">
      <c r="A47" s="480"/>
      <c r="B47" s="18" t="s">
        <v>42</v>
      </c>
      <c r="C47" s="41">
        <v>3</v>
      </c>
      <c r="D47" s="42">
        <v>28</v>
      </c>
      <c r="E47" s="42">
        <v>14</v>
      </c>
      <c r="F47" s="42">
        <v>10</v>
      </c>
      <c r="G47" s="42">
        <v>12</v>
      </c>
      <c r="H47" s="42">
        <v>12</v>
      </c>
      <c r="I47" s="43">
        <v>16</v>
      </c>
      <c r="J47" s="44">
        <f t="shared" si="5"/>
        <v>95</v>
      </c>
      <c r="K47" s="42">
        <v>46</v>
      </c>
      <c r="L47" s="88">
        <v>15</v>
      </c>
      <c r="M47" s="41">
        <v>2056</v>
      </c>
      <c r="N47" s="42">
        <v>3086</v>
      </c>
      <c r="O47" s="47">
        <v>2570</v>
      </c>
      <c r="P47" s="48">
        <f t="shared" si="9"/>
        <v>1</v>
      </c>
      <c r="Q47" s="49">
        <f t="shared" si="6"/>
        <v>4.666666666666667</v>
      </c>
      <c r="R47" s="49">
        <f t="shared" si="10"/>
        <v>2.8</v>
      </c>
      <c r="S47" s="49">
        <f t="shared" si="11"/>
        <v>0.9090909090909091</v>
      </c>
      <c r="T47" s="49">
        <f t="shared" si="12"/>
        <v>3</v>
      </c>
      <c r="U47" s="49">
        <f t="shared" si="7"/>
        <v>3</v>
      </c>
      <c r="V47" s="166">
        <f t="shared" si="13"/>
        <v>4</v>
      </c>
      <c r="W47" s="51">
        <f t="shared" si="8"/>
        <v>2.5675675675675675</v>
      </c>
      <c r="X47" s="49">
        <v>1.2432432432432432</v>
      </c>
      <c r="Y47" s="90">
        <v>0.40540540540540543</v>
      </c>
      <c r="Z47" s="167">
        <v>0.65</v>
      </c>
      <c r="AA47" s="168">
        <v>1.02</v>
      </c>
      <c r="AB47" s="54">
        <v>0.84</v>
      </c>
    </row>
    <row r="48" spans="1:28" s="178" customFormat="1" ht="13.5" customHeight="1">
      <c r="A48" s="480">
        <v>11</v>
      </c>
      <c r="B48" s="17" t="s">
        <v>43</v>
      </c>
      <c r="C48" s="128">
        <v>2</v>
      </c>
      <c r="D48" s="129">
        <v>21</v>
      </c>
      <c r="E48" s="129">
        <v>6</v>
      </c>
      <c r="F48" s="129">
        <v>9</v>
      </c>
      <c r="G48" s="129">
        <v>5</v>
      </c>
      <c r="H48" s="129">
        <v>17</v>
      </c>
      <c r="I48" s="130">
        <v>6</v>
      </c>
      <c r="J48" s="74">
        <f t="shared" si="5"/>
        <v>66</v>
      </c>
      <c r="K48" s="129">
        <v>29</v>
      </c>
      <c r="L48" s="92">
        <v>4</v>
      </c>
      <c r="M48" s="128">
        <v>2108</v>
      </c>
      <c r="N48" s="129">
        <v>3328</v>
      </c>
      <c r="O48" s="79">
        <v>1854</v>
      </c>
      <c r="P48" s="80">
        <f t="shared" si="9"/>
        <v>0.6666666666666666</v>
      </c>
      <c r="Q48" s="81">
        <f t="shared" si="6"/>
        <v>3.5</v>
      </c>
      <c r="R48" s="81">
        <f t="shared" si="10"/>
        <v>1.2</v>
      </c>
      <c r="S48" s="81">
        <f t="shared" si="11"/>
        <v>0.8181818181818182</v>
      </c>
      <c r="T48" s="81">
        <f t="shared" si="12"/>
        <v>1.25</v>
      </c>
      <c r="U48" s="81">
        <f t="shared" si="7"/>
        <v>4.25</v>
      </c>
      <c r="V48" s="282">
        <f t="shared" si="13"/>
        <v>1.5</v>
      </c>
      <c r="W48" s="83">
        <f t="shared" si="8"/>
        <v>1.7837837837837838</v>
      </c>
      <c r="X48" s="81">
        <v>0.7837837837837838</v>
      </c>
      <c r="Y48" s="94">
        <v>0.10810810810810811</v>
      </c>
      <c r="Z48" s="171">
        <v>0.67</v>
      </c>
      <c r="AA48" s="172">
        <v>1.1</v>
      </c>
      <c r="AB48" s="86">
        <v>0.61</v>
      </c>
    </row>
    <row r="49" spans="1:28" s="178" customFormat="1" ht="13.5" customHeight="1">
      <c r="A49" s="480"/>
      <c r="B49" s="18" t="s">
        <v>44</v>
      </c>
      <c r="C49" s="41">
        <v>5</v>
      </c>
      <c r="D49" s="42">
        <v>11</v>
      </c>
      <c r="E49" s="42">
        <v>8</v>
      </c>
      <c r="F49" s="42">
        <v>11</v>
      </c>
      <c r="G49" s="42">
        <v>8</v>
      </c>
      <c r="H49" s="42">
        <v>11</v>
      </c>
      <c r="I49" s="43">
        <v>16</v>
      </c>
      <c r="J49" s="44">
        <f t="shared" si="5"/>
        <v>70</v>
      </c>
      <c r="K49" s="42">
        <v>30</v>
      </c>
      <c r="L49" s="43">
        <v>5</v>
      </c>
      <c r="M49" s="41">
        <v>2322</v>
      </c>
      <c r="N49" s="42">
        <v>3712</v>
      </c>
      <c r="O49" s="47">
        <v>2000</v>
      </c>
      <c r="P49" s="48">
        <f t="shared" si="9"/>
        <v>1.6666666666666667</v>
      </c>
      <c r="Q49" s="49">
        <f t="shared" si="6"/>
        <v>1.8333333333333333</v>
      </c>
      <c r="R49" s="49">
        <f t="shared" si="10"/>
        <v>1.6</v>
      </c>
      <c r="S49" s="49">
        <f t="shared" si="11"/>
        <v>1</v>
      </c>
      <c r="T49" s="49">
        <f t="shared" si="12"/>
        <v>2</v>
      </c>
      <c r="U49" s="49">
        <f t="shared" si="7"/>
        <v>2.75</v>
      </c>
      <c r="V49" s="50">
        <f t="shared" si="13"/>
        <v>4</v>
      </c>
      <c r="W49" s="51">
        <f t="shared" si="8"/>
        <v>1.8918918918918919</v>
      </c>
      <c r="X49" s="49">
        <v>0.8108108108108109</v>
      </c>
      <c r="Y49" s="90">
        <v>0.13513513513513514</v>
      </c>
      <c r="Z49" s="167">
        <v>0.74</v>
      </c>
      <c r="AA49" s="168">
        <v>1.22</v>
      </c>
      <c r="AB49" s="54">
        <v>0.66</v>
      </c>
    </row>
    <row r="50" spans="1:28" s="178" customFormat="1" ht="13.5" customHeight="1">
      <c r="A50" s="480"/>
      <c r="B50" s="18" t="s">
        <v>45</v>
      </c>
      <c r="C50" s="41">
        <v>2</v>
      </c>
      <c r="D50" s="42">
        <v>17</v>
      </c>
      <c r="E50" s="42">
        <v>4</v>
      </c>
      <c r="F50" s="42">
        <v>4</v>
      </c>
      <c r="G50" s="42">
        <v>7</v>
      </c>
      <c r="H50" s="42">
        <v>4</v>
      </c>
      <c r="I50" s="43">
        <v>8</v>
      </c>
      <c r="J50" s="44">
        <f t="shared" si="5"/>
        <v>46</v>
      </c>
      <c r="K50" s="42">
        <v>28</v>
      </c>
      <c r="L50" s="43">
        <v>8</v>
      </c>
      <c r="M50" s="41">
        <v>2094</v>
      </c>
      <c r="N50" s="42">
        <v>3512</v>
      </c>
      <c r="O50" s="181">
        <v>2464</v>
      </c>
      <c r="P50" s="48">
        <f t="shared" si="9"/>
        <v>0.6666666666666666</v>
      </c>
      <c r="Q50" s="49">
        <f t="shared" si="6"/>
        <v>2.8333333333333335</v>
      </c>
      <c r="R50" s="49">
        <f t="shared" si="10"/>
        <v>0.8</v>
      </c>
      <c r="S50" s="49">
        <f t="shared" si="11"/>
        <v>0.36363636363636365</v>
      </c>
      <c r="T50" s="49">
        <f t="shared" si="12"/>
        <v>1.75</v>
      </c>
      <c r="U50" s="49">
        <f t="shared" si="7"/>
        <v>1</v>
      </c>
      <c r="V50" s="50">
        <f t="shared" si="13"/>
        <v>2</v>
      </c>
      <c r="W50" s="51">
        <f t="shared" si="8"/>
        <v>1.2432432432432432</v>
      </c>
      <c r="X50" s="49">
        <v>0.7567567567567568</v>
      </c>
      <c r="Y50" s="90">
        <v>0.21621621621621623</v>
      </c>
      <c r="Z50" s="167">
        <v>0.67</v>
      </c>
      <c r="AA50" s="168">
        <v>1.16</v>
      </c>
      <c r="AB50" s="182">
        <v>0.81</v>
      </c>
    </row>
    <row r="51" spans="1:28" s="178" customFormat="1" ht="13.5" customHeight="1">
      <c r="A51" s="480"/>
      <c r="B51" s="18" t="s">
        <v>46</v>
      </c>
      <c r="C51" s="41">
        <v>5</v>
      </c>
      <c r="D51" s="42">
        <v>13</v>
      </c>
      <c r="E51" s="42">
        <v>10</v>
      </c>
      <c r="F51" s="42">
        <v>13</v>
      </c>
      <c r="G51" s="42">
        <v>6</v>
      </c>
      <c r="H51" s="42">
        <v>15</v>
      </c>
      <c r="I51" s="43">
        <v>14</v>
      </c>
      <c r="J51" s="44">
        <f t="shared" si="5"/>
        <v>76</v>
      </c>
      <c r="K51" s="42">
        <v>37</v>
      </c>
      <c r="L51" s="43">
        <v>3</v>
      </c>
      <c r="M51" s="41">
        <v>2072</v>
      </c>
      <c r="N51" s="42">
        <v>3716</v>
      </c>
      <c r="O51" s="181">
        <v>1835</v>
      </c>
      <c r="P51" s="48">
        <f t="shared" si="9"/>
        <v>1.6666666666666667</v>
      </c>
      <c r="Q51" s="49">
        <f t="shared" si="6"/>
        <v>2.1666666666666665</v>
      </c>
      <c r="R51" s="49">
        <f t="shared" si="10"/>
        <v>2</v>
      </c>
      <c r="S51" s="49">
        <f t="shared" si="11"/>
        <v>1.1818181818181819</v>
      </c>
      <c r="T51" s="49">
        <f t="shared" si="12"/>
        <v>1.5</v>
      </c>
      <c r="U51" s="49">
        <f t="shared" si="7"/>
        <v>3.75</v>
      </c>
      <c r="V51" s="50">
        <f t="shared" si="13"/>
        <v>3.5</v>
      </c>
      <c r="W51" s="51">
        <f t="shared" si="8"/>
        <v>2.054054054054054</v>
      </c>
      <c r="X51" s="49">
        <v>1</v>
      </c>
      <c r="Y51" s="50">
        <v>0.08108108108108109</v>
      </c>
      <c r="Z51" s="167">
        <v>0.66</v>
      </c>
      <c r="AA51" s="168">
        <v>1.22</v>
      </c>
      <c r="AB51" s="182">
        <v>0.61</v>
      </c>
    </row>
    <row r="52" spans="1:28" s="178" customFormat="1" ht="13.5" customHeight="1">
      <c r="A52" s="480">
        <v>12</v>
      </c>
      <c r="B52" s="17" t="s">
        <v>47</v>
      </c>
      <c r="C52" s="128">
        <v>1</v>
      </c>
      <c r="D52" s="129">
        <v>13</v>
      </c>
      <c r="E52" s="129">
        <v>9</v>
      </c>
      <c r="F52" s="129">
        <v>11</v>
      </c>
      <c r="G52" s="129">
        <v>9</v>
      </c>
      <c r="H52" s="129">
        <v>7</v>
      </c>
      <c r="I52" s="130">
        <v>18</v>
      </c>
      <c r="J52" s="74">
        <f t="shared" si="5"/>
        <v>68</v>
      </c>
      <c r="K52" s="129">
        <v>32</v>
      </c>
      <c r="L52" s="130">
        <v>4</v>
      </c>
      <c r="M52" s="128">
        <v>2382</v>
      </c>
      <c r="N52" s="129">
        <v>3743</v>
      </c>
      <c r="O52" s="183">
        <v>2099</v>
      </c>
      <c r="P52" s="80">
        <f t="shared" si="9"/>
        <v>0.3333333333333333</v>
      </c>
      <c r="Q52" s="81">
        <f t="shared" si="6"/>
        <v>2.1666666666666665</v>
      </c>
      <c r="R52" s="81">
        <f t="shared" si="10"/>
        <v>1.8</v>
      </c>
      <c r="S52" s="81">
        <f t="shared" si="11"/>
        <v>1</v>
      </c>
      <c r="T52" s="81">
        <f t="shared" si="12"/>
        <v>2.25</v>
      </c>
      <c r="U52" s="81">
        <f t="shared" si="7"/>
        <v>1.75</v>
      </c>
      <c r="V52" s="82">
        <f t="shared" si="13"/>
        <v>4.5</v>
      </c>
      <c r="W52" s="83">
        <f t="shared" si="8"/>
        <v>1.837837837837838</v>
      </c>
      <c r="X52" s="81">
        <v>0.8648648648648649</v>
      </c>
      <c r="Y52" s="82">
        <v>0.10810810810810811</v>
      </c>
      <c r="Z52" s="171">
        <v>0.76</v>
      </c>
      <c r="AA52" s="172">
        <v>1.23</v>
      </c>
      <c r="AB52" s="184">
        <v>0.69</v>
      </c>
    </row>
    <row r="53" spans="1:28" s="178" customFormat="1" ht="13.5" customHeight="1">
      <c r="A53" s="480"/>
      <c r="B53" s="18" t="s">
        <v>48</v>
      </c>
      <c r="C53" s="41">
        <v>0</v>
      </c>
      <c r="D53" s="42">
        <v>17</v>
      </c>
      <c r="E53" s="42">
        <v>11</v>
      </c>
      <c r="F53" s="42">
        <v>12</v>
      </c>
      <c r="G53" s="42">
        <v>10</v>
      </c>
      <c r="H53" s="42">
        <v>10</v>
      </c>
      <c r="I53" s="43">
        <v>3</v>
      </c>
      <c r="J53" s="44">
        <f t="shared" si="5"/>
        <v>63</v>
      </c>
      <c r="K53" s="42">
        <v>40</v>
      </c>
      <c r="L53" s="43">
        <v>9</v>
      </c>
      <c r="M53" s="41">
        <v>2189</v>
      </c>
      <c r="N53" s="42">
        <v>3943</v>
      </c>
      <c r="O53" s="181">
        <v>2282</v>
      </c>
      <c r="P53" s="48">
        <f t="shared" si="9"/>
        <v>0</v>
      </c>
      <c r="Q53" s="49">
        <f t="shared" si="6"/>
        <v>2.8333333333333335</v>
      </c>
      <c r="R53" s="49">
        <f t="shared" si="10"/>
        <v>2.2</v>
      </c>
      <c r="S53" s="49">
        <f t="shared" si="11"/>
        <v>1.0909090909090908</v>
      </c>
      <c r="T53" s="49">
        <f t="shared" si="12"/>
        <v>2.5</v>
      </c>
      <c r="U53" s="49">
        <f t="shared" si="7"/>
        <v>2.5</v>
      </c>
      <c r="V53" s="166">
        <f t="shared" si="13"/>
        <v>0.75</v>
      </c>
      <c r="W53" s="51">
        <f t="shared" si="8"/>
        <v>1.7027027027027026</v>
      </c>
      <c r="X53" s="49">
        <v>1.0810810810810811</v>
      </c>
      <c r="Y53" s="50">
        <v>0.24324324324324326</v>
      </c>
      <c r="Z53" s="167">
        <v>0.7</v>
      </c>
      <c r="AA53" s="168">
        <v>1.3</v>
      </c>
      <c r="AB53" s="182">
        <v>0.75</v>
      </c>
    </row>
    <row r="54" spans="1:28" s="178" customFormat="1" ht="13.5" customHeight="1">
      <c r="A54" s="480"/>
      <c r="B54" s="18" t="s">
        <v>49</v>
      </c>
      <c r="C54" s="41">
        <v>4</v>
      </c>
      <c r="D54" s="42">
        <v>11</v>
      </c>
      <c r="E54" s="42">
        <v>12</v>
      </c>
      <c r="F54" s="42">
        <v>12</v>
      </c>
      <c r="G54" s="42">
        <v>5</v>
      </c>
      <c r="H54" s="42">
        <v>18</v>
      </c>
      <c r="I54" s="43">
        <v>14</v>
      </c>
      <c r="J54" s="44">
        <f t="shared" si="5"/>
        <v>76</v>
      </c>
      <c r="K54" s="42">
        <v>38</v>
      </c>
      <c r="L54" s="43">
        <v>3</v>
      </c>
      <c r="M54" s="41">
        <v>2460</v>
      </c>
      <c r="N54" s="42">
        <v>3868</v>
      </c>
      <c r="O54" s="181">
        <v>2250</v>
      </c>
      <c r="P54" s="48">
        <f t="shared" si="9"/>
        <v>1.3333333333333333</v>
      </c>
      <c r="Q54" s="49">
        <f t="shared" si="6"/>
        <v>1.8333333333333333</v>
      </c>
      <c r="R54" s="49">
        <f t="shared" si="10"/>
        <v>2.4</v>
      </c>
      <c r="S54" s="49">
        <f t="shared" si="11"/>
        <v>1.0909090909090908</v>
      </c>
      <c r="T54" s="49">
        <f t="shared" si="12"/>
        <v>1.25</v>
      </c>
      <c r="U54" s="49">
        <f t="shared" si="7"/>
        <v>4.5</v>
      </c>
      <c r="V54" s="50">
        <f t="shared" si="13"/>
        <v>3.5</v>
      </c>
      <c r="W54" s="51">
        <f t="shared" si="8"/>
        <v>2.054054054054054</v>
      </c>
      <c r="X54" s="49">
        <v>1.027027027027027</v>
      </c>
      <c r="Y54" s="50">
        <v>0.08108108108108109</v>
      </c>
      <c r="Z54" s="167">
        <v>0.78</v>
      </c>
      <c r="AA54" s="168">
        <v>1.27</v>
      </c>
      <c r="AB54" s="182">
        <v>0.74</v>
      </c>
    </row>
    <row r="55" spans="1:28" s="178" customFormat="1" ht="13.5" customHeight="1">
      <c r="A55" s="480"/>
      <c r="B55" s="18" t="s">
        <v>50</v>
      </c>
      <c r="C55" s="41">
        <v>1</v>
      </c>
      <c r="D55" s="42">
        <v>35</v>
      </c>
      <c r="E55" s="42">
        <v>5</v>
      </c>
      <c r="F55" s="42">
        <v>9</v>
      </c>
      <c r="G55" s="42">
        <v>11</v>
      </c>
      <c r="H55" s="42">
        <v>8</v>
      </c>
      <c r="I55" s="43">
        <v>4</v>
      </c>
      <c r="J55" s="44">
        <f t="shared" si="5"/>
        <v>73</v>
      </c>
      <c r="K55" s="42">
        <v>54</v>
      </c>
      <c r="L55" s="43">
        <v>2</v>
      </c>
      <c r="M55" s="41">
        <v>2240</v>
      </c>
      <c r="N55" s="42">
        <v>3943</v>
      </c>
      <c r="O55" s="181">
        <v>2370</v>
      </c>
      <c r="P55" s="48">
        <f t="shared" si="9"/>
        <v>0.3333333333333333</v>
      </c>
      <c r="Q55" s="49">
        <f t="shared" si="6"/>
        <v>5.833333333333333</v>
      </c>
      <c r="R55" s="49">
        <f t="shared" si="10"/>
        <v>1</v>
      </c>
      <c r="S55" s="49">
        <f t="shared" si="11"/>
        <v>0.8181818181818182</v>
      </c>
      <c r="T55" s="49">
        <f t="shared" si="12"/>
        <v>2.75</v>
      </c>
      <c r="U55" s="49">
        <f t="shared" si="7"/>
        <v>2</v>
      </c>
      <c r="V55" s="50">
        <f t="shared" si="13"/>
        <v>1</v>
      </c>
      <c r="W55" s="51">
        <f t="shared" si="8"/>
        <v>1.972972972972973</v>
      </c>
      <c r="X55" s="49">
        <v>1.4594594594594594</v>
      </c>
      <c r="Y55" s="50">
        <v>0.05405405405405406</v>
      </c>
      <c r="Z55" s="167">
        <v>0.71</v>
      </c>
      <c r="AA55" s="168">
        <v>1.3</v>
      </c>
      <c r="AB55" s="182">
        <v>0.78</v>
      </c>
    </row>
    <row r="56" spans="1:28" s="178" customFormat="1" ht="13.5" customHeight="1">
      <c r="A56" s="480"/>
      <c r="B56" s="18" t="s">
        <v>51</v>
      </c>
      <c r="C56" s="41">
        <v>0</v>
      </c>
      <c r="D56" s="42">
        <v>10</v>
      </c>
      <c r="E56" s="42">
        <v>3</v>
      </c>
      <c r="F56" s="42">
        <v>13</v>
      </c>
      <c r="G56" s="42">
        <v>8</v>
      </c>
      <c r="H56" s="42">
        <v>9</v>
      </c>
      <c r="I56" s="43">
        <v>4</v>
      </c>
      <c r="J56" s="44">
        <f t="shared" si="5"/>
        <v>47</v>
      </c>
      <c r="K56" s="42">
        <v>46</v>
      </c>
      <c r="L56" s="43">
        <v>3</v>
      </c>
      <c r="M56" s="41">
        <v>1798</v>
      </c>
      <c r="N56" s="42">
        <v>2813</v>
      </c>
      <c r="O56" s="181">
        <v>2299</v>
      </c>
      <c r="P56" s="48">
        <f t="shared" si="9"/>
        <v>0</v>
      </c>
      <c r="Q56" s="49">
        <f t="shared" si="6"/>
        <v>1.6666666666666667</v>
      </c>
      <c r="R56" s="49">
        <f t="shared" si="10"/>
        <v>0.6</v>
      </c>
      <c r="S56" s="49">
        <f t="shared" si="11"/>
        <v>1.1818181818181819</v>
      </c>
      <c r="T56" s="49">
        <f t="shared" si="12"/>
        <v>2</v>
      </c>
      <c r="U56" s="49">
        <f t="shared" si="7"/>
        <v>2.25</v>
      </c>
      <c r="V56" s="50">
        <f t="shared" si="13"/>
        <v>1</v>
      </c>
      <c r="W56" s="51">
        <f t="shared" si="8"/>
        <v>1.2702702702702702</v>
      </c>
      <c r="X56" s="49">
        <v>1.2432432432432432</v>
      </c>
      <c r="Y56" s="50">
        <v>0.08108108108108109</v>
      </c>
      <c r="Z56" s="167">
        <v>0.58</v>
      </c>
      <c r="AA56" s="245">
        <v>0.94</v>
      </c>
      <c r="AB56" s="182">
        <v>0.76</v>
      </c>
    </row>
    <row r="57" spans="1:28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7"/>
      <c r="I57" s="188"/>
      <c r="J57" s="99">
        <f t="shared" si="5"/>
        <v>0</v>
      </c>
      <c r="K57" s="187">
        <v>0</v>
      </c>
      <c r="L57" s="189">
        <v>4</v>
      </c>
      <c r="M57" s="186"/>
      <c r="N57" s="187"/>
      <c r="O57" s="190">
        <v>1360</v>
      </c>
      <c r="P57" s="104">
        <f>C57/3</f>
        <v>0</v>
      </c>
      <c r="Q57" s="105">
        <f>D57/6</f>
        <v>0</v>
      </c>
      <c r="R57" s="105">
        <f>E57/5</f>
        <v>0</v>
      </c>
      <c r="S57" s="105">
        <f>F57/11</f>
        <v>0</v>
      </c>
      <c r="T57" s="105">
        <f>G57/4</f>
        <v>0</v>
      </c>
      <c r="U57" s="105">
        <f>H57/4</f>
        <v>0</v>
      </c>
      <c r="V57" s="106">
        <f>I57/4</f>
        <v>0</v>
      </c>
      <c r="W57" s="107">
        <f t="shared" si="8"/>
        <v>0</v>
      </c>
      <c r="X57" s="105">
        <v>0</v>
      </c>
      <c r="Y57" s="195">
        <v>0.10810810810810811</v>
      </c>
      <c r="Z57" s="110"/>
      <c r="AA57" s="196"/>
      <c r="AB57" s="197">
        <v>0.46</v>
      </c>
    </row>
    <row r="58" spans="1:28" s="178" customFormat="1" ht="15.75" customHeight="1">
      <c r="A58" s="493" t="s">
        <v>60</v>
      </c>
      <c r="B58" s="494"/>
      <c r="C58" s="198">
        <f>SUM(C5:C57)</f>
        <v>152</v>
      </c>
      <c r="D58" s="199">
        <f aca="true" t="shared" si="14" ref="D58:J58">SUM(D5:D57)</f>
        <v>1097</v>
      </c>
      <c r="E58" s="199">
        <f t="shared" si="14"/>
        <v>409</v>
      </c>
      <c r="F58" s="199">
        <f t="shared" si="14"/>
        <v>581</v>
      </c>
      <c r="G58" s="199">
        <f t="shared" si="14"/>
        <v>220</v>
      </c>
      <c r="H58" s="199">
        <f t="shared" si="14"/>
        <v>521</v>
      </c>
      <c r="I58" s="200">
        <f t="shared" si="14"/>
        <v>745</v>
      </c>
      <c r="J58" s="201">
        <f t="shared" si="14"/>
        <v>3725</v>
      </c>
      <c r="K58" s="199">
        <f aca="true" t="shared" si="15" ref="K58:P58">SUM(K5:K57)</f>
        <v>1155</v>
      </c>
      <c r="L58" s="200">
        <f t="shared" si="15"/>
        <v>1330</v>
      </c>
      <c r="M58" s="198">
        <f t="shared" si="15"/>
        <v>137110</v>
      </c>
      <c r="N58" s="199">
        <f t="shared" si="15"/>
        <v>179669</v>
      </c>
      <c r="O58" s="202">
        <f t="shared" si="15"/>
        <v>104568</v>
      </c>
      <c r="P58" s="278">
        <f t="shared" si="15"/>
        <v>50.66666666666668</v>
      </c>
      <c r="Q58" s="205">
        <f aca="true" t="shared" si="16" ref="Q58:W58">SUM(Q5:Q57)</f>
        <v>182.83333333333331</v>
      </c>
      <c r="R58" s="205">
        <f t="shared" si="16"/>
        <v>81.80000000000001</v>
      </c>
      <c r="S58" s="205">
        <f t="shared" si="16"/>
        <v>52.81818181818183</v>
      </c>
      <c r="T58" s="205">
        <f t="shared" si="16"/>
        <v>55</v>
      </c>
      <c r="U58" s="205">
        <f t="shared" si="16"/>
        <v>130.25</v>
      </c>
      <c r="V58" s="207">
        <f t="shared" si="16"/>
        <v>186.25</v>
      </c>
      <c r="W58" s="204">
        <f t="shared" si="16"/>
        <v>100.67567567567569</v>
      </c>
      <c r="X58" s="205">
        <f>SUM(X5:X57)</f>
        <v>31.216216216216214</v>
      </c>
      <c r="Y58" s="206">
        <f>SUM(Y5:Y57)</f>
        <v>35.945945945945944</v>
      </c>
      <c r="Z58" s="204">
        <v>43.76</v>
      </c>
      <c r="AA58" s="205">
        <v>59.34</v>
      </c>
      <c r="AB58" s="207">
        <v>34.6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A5:A8"/>
    <mergeCell ref="A9:A12"/>
    <mergeCell ref="A13:A17"/>
    <mergeCell ref="A18:A21"/>
    <mergeCell ref="A26:A30"/>
    <mergeCell ref="A31:A34"/>
    <mergeCell ref="P2:AB2"/>
    <mergeCell ref="C2:O2"/>
    <mergeCell ref="C3:I3"/>
    <mergeCell ref="J3:L3"/>
    <mergeCell ref="P3:V3"/>
    <mergeCell ref="M3:O3"/>
    <mergeCell ref="Z3:AB3"/>
    <mergeCell ref="W3:Y3"/>
    <mergeCell ref="A58:B58"/>
    <mergeCell ref="A22:A25"/>
    <mergeCell ref="A52:A57"/>
    <mergeCell ref="A39:A43"/>
    <mergeCell ref="A48:A51"/>
    <mergeCell ref="A44:A47"/>
    <mergeCell ref="A35:A3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Z59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12" customWidth="1"/>
    <col min="2" max="2" width="6.00390625" style="213" customWidth="1"/>
    <col min="3" max="11" width="7.625" style="214" customWidth="1"/>
    <col min="12" max="14" width="7.875" style="214" customWidth="1"/>
    <col min="15" max="23" width="7.625" style="214" customWidth="1"/>
    <col min="24" max="26" width="7.875" style="214" customWidth="1"/>
    <col min="27" max="16384" width="9.00390625" style="212" customWidth="1"/>
  </cols>
  <sheetData>
    <row r="1" spans="1:25" s="150" customFormat="1" ht="24.75" customHeight="1">
      <c r="A1" s="19" t="s">
        <v>72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s="151" customFormat="1" ht="18" customHeight="1">
      <c r="A2" s="25"/>
      <c r="B2" s="309"/>
      <c r="C2" s="464" t="s">
        <v>92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5"/>
      <c r="O2" s="508" t="s">
        <v>91</v>
      </c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3"/>
    </row>
    <row r="3" spans="1:26" s="151" customFormat="1" ht="18" customHeight="1">
      <c r="A3" s="27"/>
      <c r="B3" s="310"/>
      <c r="C3" s="466" t="s">
        <v>112</v>
      </c>
      <c r="D3" s="467"/>
      <c r="E3" s="467"/>
      <c r="F3" s="467"/>
      <c r="G3" s="467"/>
      <c r="H3" s="467"/>
      <c r="I3" s="468" t="s">
        <v>53</v>
      </c>
      <c r="J3" s="469"/>
      <c r="K3" s="469"/>
      <c r="L3" s="473" t="s">
        <v>59</v>
      </c>
      <c r="M3" s="474"/>
      <c r="N3" s="475"/>
      <c r="O3" s="466" t="s">
        <v>112</v>
      </c>
      <c r="P3" s="467"/>
      <c r="Q3" s="467"/>
      <c r="R3" s="467"/>
      <c r="S3" s="467"/>
      <c r="T3" s="467"/>
      <c r="U3" s="481" t="s">
        <v>57</v>
      </c>
      <c r="V3" s="482"/>
      <c r="W3" s="482"/>
      <c r="X3" s="470" t="s">
        <v>58</v>
      </c>
      <c r="Y3" s="471"/>
      <c r="Z3" s="472"/>
    </row>
    <row r="4" spans="1:26" s="155" customFormat="1" ht="69.75" customHeight="1">
      <c r="A4" s="29" t="s">
        <v>54</v>
      </c>
      <c r="B4" s="30" t="s">
        <v>55</v>
      </c>
      <c r="C4" s="153" t="s">
        <v>84</v>
      </c>
      <c r="D4" s="32" t="s">
        <v>85</v>
      </c>
      <c r="E4" s="32" t="s">
        <v>52</v>
      </c>
      <c r="F4" s="32" t="s">
        <v>86</v>
      </c>
      <c r="G4" s="32" t="s">
        <v>87</v>
      </c>
      <c r="H4" s="33" t="s">
        <v>88</v>
      </c>
      <c r="I4" s="34">
        <v>2011</v>
      </c>
      <c r="J4" s="35">
        <v>2010</v>
      </c>
      <c r="K4" s="36">
        <v>2009</v>
      </c>
      <c r="L4" s="34">
        <v>2011</v>
      </c>
      <c r="M4" s="35">
        <v>2010</v>
      </c>
      <c r="N4" s="311">
        <v>2009</v>
      </c>
      <c r="O4" s="32" t="s">
        <v>84</v>
      </c>
      <c r="P4" s="32" t="s">
        <v>85</v>
      </c>
      <c r="Q4" s="32" t="s">
        <v>52</v>
      </c>
      <c r="R4" s="32" t="s">
        <v>86</v>
      </c>
      <c r="S4" s="33" t="s">
        <v>87</v>
      </c>
      <c r="T4" s="33" t="s">
        <v>88</v>
      </c>
      <c r="U4" s="34">
        <v>2011</v>
      </c>
      <c r="V4" s="35">
        <v>2010</v>
      </c>
      <c r="W4" s="36">
        <v>2009</v>
      </c>
      <c r="X4" s="34">
        <v>2011</v>
      </c>
      <c r="Y4" s="35">
        <v>2010</v>
      </c>
      <c r="Z4" s="154">
        <v>2009</v>
      </c>
    </row>
    <row r="5" spans="1:26" s="164" customFormat="1" ht="13.5" customHeight="1">
      <c r="A5" s="479">
        <v>1</v>
      </c>
      <c r="B5" s="156" t="s">
        <v>0</v>
      </c>
      <c r="C5" s="117">
        <v>0</v>
      </c>
      <c r="D5" s="157">
        <v>0</v>
      </c>
      <c r="E5" s="157">
        <v>0</v>
      </c>
      <c r="F5" s="157">
        <v>0</v>
      </c>
      <c r="G5" s="159">
        <v>0</v>
      </c>
      <c r="H5" s="158">
        <v>0</v>
      </c>
      <c r="I5" s="117">
        <f>SUM(C5:H5)</f>
        <v>0</v>
      </c>
      <c r="J5" s="157">
        <v>0</v>
      </c>
      <c r="K5" s="158">
        <v>0</v>
      </c>
      <c r="L5" s="114">
        <v>11</v>
      </c>
      <c r="M5" s="115">
        <v>15</v>
      </c>
      <c r="N5" s="312">
        <v>4</v>
      </c>
      <c r="O5" s="122">
        <f>C5</f>
        <v>0</v>
      </c>
      <c r="P5" s="122">
        <f aca="true" t="shared" si="0" ref="P5:P36">D5</f>
        <v>0</v>
      </c>
      <c r="Q5" s="122">
        <f>E5/3</f>
        <v>0</v>
      </c>
      <c r="R5" s="122">
        <f aca="true" t="shared" si="1" ref="R5:R36">F5</f>
        <v>0</v>
      </c>
      <c r="S5" s="161">
        <f>G5/1</f>
        <v>0</v>
      </c>
      <c r="T5" s="123">
        <f>H5</f>
        <v>0</v>
      </c>
      <c r="U5" s="124">
        <f>I5/8</f>
        <v>0</v>
      </c>
      <c r="V5" s="122">
        <v>0</v>
      </c>
      <c r="W5" s="123">
        <v>0</v>
      </c>
      <c r="X5" s="162">
        <v>0.02</v>
      </c>
      <c r="Y5" s="163">
        <v>0.02</v>
      </c>
      <c r="Z5" s="313">
        <v>0.01</v>
      </c>
    </row>
    <row r="6" spans="1:26" s="164" customFormat="1" ht="13.5" customHeight="1">
      <c r="A6" s="480"/>
      <c r="B6" s="18" t="s">
        <v>1</v>
      </c>
      <c r="C6" s="44">
        <v>0</v>
      </c>
      <c r="D6" s="71">
        <v>0</v>
      </c>
      <c r="E6" s="71">
        <v>1</v>
      </c>
      <c r="F6" s="71">
        <v>0</v>
      </c>
      <c r="G6" s="165">
        <v>0</v>
      </c>
      <c r="H6" s="72">
        <v>0</v>
      </c>
      <c r="I6" s="44">
        <f aca="true" t="shared" si="2" ref="I6:I57">SUM(C6:H6)</f>
        <v>1</v>
      </c>
      <c r="J6" s="71">
        <v>1</v>
      </c>
      <c r="K6" s="72">
        <v>0</v>
      </c>
      <c r="L6" s="41">
        <v>11</v>
      </c>
      <c r="M6" s="42">
        <v>11</v>
      </c>
      <c r="N6" s="181">
        <v>14</v>
      </c>
      <c r="O6" s="49">
        <f aca="true" t="shared" si="3" ref="O6:O36">C6</f>
        <v>0</v>
      </c>
      <c r="P6" s="49">
        <f t="shared" si="0"/>
        <v>0</v>
      </c>
      <c r="Q6" s="49">
        <f aca="true" t="shared" si="4" ref="Q6:Q36">E6/3</f>
        <v>0.3333333333333333</v>
      </c>
      <c r="R6" s="49">
        <f t="shared" si="1"/>
        <v>0</v>
      </c>
      <c r="S6" s="90">
        <f aca="true" t="shared" si="5" ref="S6:S56">G6/1</f>
        <v>0</v>
      </c>
      <c r="T6" s="50">
        <f aca="true" t="shared" si="6" ref="T6:T36">H6</f>
        <v>0</v>
      </c>
      <c r="U6" s="51">
        <f aca="true" t="shared" si="7" ref="U6:U57">I6/8</f>
        <v>0.125</v>
      </c>
      <c r="V6" s="49">
        <v>0.125</v>
      </c>
      <c r="W6" s="50">
        <v>0</v>
      </c>
      <c r="X6" s="167">
        <v>0.02</v>
      </c>
      <c r="Y6" s="168">
        <v>0.02</v>
      </c>
      <c r="Z6" s="182">
        <v>0.02</v>
      </c>
    </row>
    <row r="7" spans="1:26" s="164" customFormat="1" ht="13.5" customHeight="1">
      <c r="A7" s="480"/>
      <c r="B7" s="18" t="s">
        <v>2</v>
      </c>
      <c r="C7" s="44">
        <v>0</v>
      </c>
      <c r="D7" s="71">
        <v>0</v>
      </c>
      <c r="E7" s="71">
        <v>0</v>
      </c>
      <c r="F7" s="71">
        <v>0</v>
      </c>
      <c r="G7" s="165">
        <v>0</v>
      </c>
      <c r="H7" s="72">
        <v>0</v>
      </c>
      <c r="I7" s="44">
        <f t="shared" si="2"/>
        <v>0</v>
      </c>
      <c r="J7" s="71">
        <v>0</v>
      </c>
      <c r="K7" s="72">
        <v>0</v>
      </c>
      <c r="L7" s="41">
        <v>7</v>
      </c>
      <c r="M7" s="42">
        <v>6</v>
      </c>
      <c r="N7" s="181">
        <v>10</v>
      </c>
      <c r="O7" s="49">
        <f t="shared" si="3"/>
        <v>0</v>
      </c>
      <c r="P7" s="49">
        <f t="shared" si="0"/>
        <v>0</v>
      </c>
      <c r="Q7" s="49">
        <f t="shared" si="4"/>
        <v>0</v>
      </c>
      <c r="R7" s="49">
        <f t="shared" si="1"/>
        <v>0</v>
      </c>
      <c r="S7" s="90">
        <f t="shared" si="5"/>
        <v>0</v>
      </c>
      <c r="T7" s="50">
        <f t="shared" si="6"/>
        <v>0</v>
      </c>
      <c r="U7" s="51">
        <f t="shared" si="7"/>
        <v>0</v>
      </c>
      <c r="V7" s="49">
        <v>0</v>
      </c>
      <c r="W7" s="50">
        <v>0</v>
      </c>
      <c r="X7" s="167">
        <v>0.01</v>
      </c>
      <c r="Y7" s="168">
        <v>0.01</v>
      </c>
      <c r="Z7" s="182">
        <v>0.01</v>
      </c>
    </row>
    <row r="8" spans="1:26" s="164" customFormat="1" ht="13.5" customHeight="1">
      <c r="A8" s="480"/>
      <c r="B8" s="18" t="s">
        <v>3</v>
      </c>
      <c r="C8" s="44">
        <v>0</v>
      </c>
      <c r="D8" s="71">
        <v>0</v>
      </c>
      <c r="E8" s="71">
        <v>0</v>
      </c>
      <c r="F8" s="71">
        <v>0</v>
      </c>
      <c r="G8" s="165">
        <v>0</v>
      </c>
      <c r="H8" s="72">
        <v>0</v>
      </c>
      <c r="I8" s="44">
        <f t="shared" si="2"/>
        <v>0</v>
      </c>
      <c r="J8" s="71">
        <v>0</v>
      </c>
      <c r="K8" s="72">
        <v>1</v>
      </c>
      <c r="L8" s="41">
        <v>16</v>
      </c>
      <c r="M8" s="42">
        <v>9</v>
      </c>
      <c r="N8" s="181">
        <v>12</v>
      </c>
      <c r="O8" s="49">
        <f t="shared" si="3"/>
        <v>0</v>
      </c>
      <c r="P8" s="49">
        <f t="shared" si="0"/>
        <v>0</v>
      </c>
      <c r="Q8" s="49">
        <f t="shared" si="4"/>
        <v>0</v>
      </c>
      <c r="R8" s="49">
        <f t="shared" si="1"/>
        <v>0</v>
      </c>
      <c r="S8" s="90">
        <f t="shared" si="5"/>
        <v>0</v>
      </c>
      <c r="T8" s="50">
        <f t="shared" si="6"/>
        <v>0</v>
      </c>
      <c r="U8" s="51">
        <f t="shared" si="7"/>
        <v>0</v>
      </c>
      <c r="V8" s="49">
        <v>0</v>
      </c>
      <c r="W8" s="50">
        <v>0.125</v>
      </c>
      <c r="X8" s="167">
        <v>0.02</v>
      </c>
      <c r="Y8" s="168">
        <v>0.01</v>
      </c>
      <c r="Z8" s="182">
        <v>0.02</v>
      </c>
    </row>
    <row r="9" spans="1:26" s="164" customFormat="1" ht="13.5" customHeight="1">
      <c r="A9" s="483">
        <v>2</v>
      </c>
      <c r="B9" s="17" t="s">
        <v>4</v>
      </c>
      <c r="C9" s="74">
        <v>0</v>
      </c>
      <c r="D9" s="75">
        <v>0</v>
      </c>
      <c r="E9" s="75">
        <v>0</v>
      </c>
      <c r="F9" s="75">
        <v>0</v>
      </c>
      <c r="G9" s="170">
        <v>0</v>
      </c>
      <c r="H9" s="76">
        <v>0</v>
      </c>
      <c r="I9" s="74">
        <f t="shared" si="2"/>
        <v>0</v>
      </c>
      <c r="J9" s="75">
        <v>0</v>
      </c>
      <c r="K9" s="76">
        <v>0</v>
      </c>
      <c r="L9" s="128">
        <v>6</v>
      </c>
      <c r="M9" s="129">
        <v>6</v>
      </c>
      <c r="N9" s="183">
        <v>12</v>
      </c>
      <c r="O9" s="81">
        <f t="shared" si="3"/>
        <v>0</v>
      </c>
      <c r="P9" s="81">
        <f t="shared" si="0"/>
        <v>0</v>
      </c>
      <c r="Q9" s="81">
        <f t="shared" si="4"/>
        <v>0</v>
      </c>
      <c r="R9" s="81">
        <f t="shared" si="1"/>
        <v>0</v>
      </c>
      <c r="S9" s="94">
        <f t="shared" si="5"/>
        <v>0</v>
      </c>
      <c r="T9" s="82">
        <f t="shared" si="6"/>
        <v>0</v>
      </c>
      <c r="U9" s="83">
        <f t="shared" si="7"/>
        <v>0</v>
      </c>
      <c r="V9" s="81">
        <v>0</v>
      </c>
      <c r="W9" s="82">
        <v>0</v>
      </c>
      <c r="X9" s="171">
        <v>0.01</v>
      </c>
      <c r="Y9" s="172">
        <v>0.01</v>
      </c>
      <c r="Z9" s="184">
        <v>0.02</v>
      </c>
    </row>
    <row r="10" spans="1:26" s="173" customFormat="1" ht="13.5" customHeight="1">
      <c r="A10" s="483"/>
      <c r="B10" s="18" t="s">
        <v>5</v>
      </c>
      <c r="C10" s="45">
        <v>0</v>
      </c>
      <c r="D10" s="46">
        <v>0</v>
      </c>
      <c r="E10" s="46">
        <v>0</v>
      </c>
      <c r="F10" s="46">
        <v>0</v>
      </c>
      <c r="G10" s="88">
        <v>0</v>
      </c>
      <c r="H10" s="88">
        <v>0</v>
      </c>
      <c r="I10" s="45">
        <f t="shared" si="2"/>
        <v>0</v>
      </c>
      <c r="J10" s="46">
        <v>0</v>
      </c>
      <c r="K10" s="88">
        <v>0</v>
      </c>
      <c r="L10" s="45">
        <v>13</v>
      </c>
      <c r="M10" s="46">
        <v>16</v>
      </c>
      <c r="N10" s="47">
        <v>15</v>
      </c>
      <c r="O10" s="89">
        <f t="shared" si="3"/>
        <v>0</v>
      </c>
      <c r="P10" s="89">
        <f t="shared" si="0"/>
        <v>0</v>
      </c>
      <c r="Q10" s="89">
        <f t="shared" si="4"/>
        <v>0</v>
      </c>
      <c r="R10" s="89">
        <f t="shared" si="1"/>
        <v>0</v>
      </c>
      <c r="S10" s="90">
        <f t="shared" si="5"/>
        <v>0</v>
      </c>
      <c r="T10" s="90">
        <f t="shared" si="6"/>
        <v>0</v>
      </c>
      <c r="U10" s="314">
        <f t="shared" si="7"/>
        <v>0</v>
      </c>
      <c r="V10" s="89">
        <v>0</v>
      </c>
      <c r="W10" s="90">
        <v>0</v>
      </c>
      <c r="X10" s="52">
        <v>0.02</v>
      </c>
      <c r="Y10" s="53">
        <v>0.02</v>
      </c>
      <c r="Z10" s="54">
        <v>0.02</v>
      </c>
    </row>
    <row r="11" spans="1:26" s="173" customFormat="1" ht="13.5" customHeight="1">
      <c r="A11" s="483"/>
      <c r="B11" s="18" t="s">
        <v>6</v>
      </c>
      <c r="C11" s="45">
        <v>0</v>
      </c>
      <c r="D11" s="46">
        <v>0</v>
      </c>
      <c r="E11" s="46">
        <v>0</v>
      </c>
      <c r="F11" s="46">
        <v>0</v>
      </c>
      <c r="G11" s="88">
        <v>0</v>
      </c>
      <c r="H11" s="88">
        <v>0</v>
      </c>
      <c r="I11" s="45">
        <f t="shared" si="2"/>
        <v>0</v>
      </c>
      <c r="J11" s="46">
        <v>0</v>
      </c>
      <c r="K11" s="88">
        <v>0</v>
      </c>
      <c r="L11" s="45">
        <v>12</v>
      </c>
      <c r="M11" s="46">
        <v>10</v>
      </c>
      <c r="N11" s="47">
        <v>14</v>
      </c>
      <c r="O11" s="89">
        <f t="shared" si="3"/>
        <v>0</v>
      </c>
      <c r="P11" s="89">
        <f t="shared" si="0"/>
        <v>0</v>
      </c>
      <c r="Q11" s="89">
        <f t="shared" si="4"/>
        <v>0</v>
      </c>
      <c r="R11" s="89">
        <f t="shared" si="1"/>
        <v>0</v>
      </c>
      <c r="S11" s="90">
        <f t="shared" si="5"/>
        <v>0</v>
      </c>
      <c r="T11" s="90">
        <f t="shared" si="6"/>
        <v>0</v>
      </c>
      <c r="U11" s="314">
        <f t="shared" si="7"/>
        <v>0</v>
      </c>
      <c r="V11" s="89">
        <v>0</v>
      </c>
      <c r="W11" s="90">
        <v>0</v>
      </c>
      <c r="X11" s="52">
        <v>0.02</v>
      </c>
      <c r="Y11" s="53">
        <v>0.01</v>
      </c>
      <c r="Z11" s="54">
        <v>0.02</v>
      </c>
    </row>
    <row r="12" spans="1:26" s="173" customFormat="1" ht="13.5" customHeight="1">
      <c r="A12" s="483"/>
      <c r="B12" s="18" t="s">
        <v>7</v>
      </c>
      <c r="C12" s="45">
        <v>0</v>
      </c>
      <c r="D12" s="46">
        <v>0</v>
      </c>
      <c r="E12" s="46">
        <v>0</v>
      </c>
      <c r="F12" s="46">
        <v>0</v>
      </c>
      <c r="G12" s="88">
        <v>0</v>
      </c>
      <c r="H12" s="88">
        <v>0</v>
      </c>
      <c r="I12" s="45">
        <f t="shared" si="2"/>
        <v>0</v>
      </c>
      <c r="J12" s="46">
        <v>0</v>
      </c>
      <c r="K12" s="88">
        <v>0</v>
      </c>
      <c r="L12" s="45">
        <v>11</v>
      </c>
      <c r="M12" s="46">
        <v>17</v>
      </c>
      <c r="N12" s="47">
        <v>9</v>
      </c>
      <c r="O12" s="89">
        <f t="shared" si="3"/>
        <v>0</v>
      </c>
      <c r="P12" s="89">
        <f t="shared" si="0"/>
        <v>0</v>
      </c>
      <c r="Q12" s="89">
        <f t="shared" si="4"/>
        <v>0</v>
      </c>
      <c r="R12" s="89">
        <f t="shared" si="1"/>
        <v>0</v>
      </c>
      <c r="S12" s="90">
        <f t="shared" si="5"/>
        <v>0</v>
      </c>
      <c r="T12" s="90">
        <f t="shared" si="6"/>
        <v>0</v>
      </c>
      <c r="U12" s="314">
        <f t="shared" si="7"/>
        <v>0</v>
      </c>
      <c r="V12" s="89">
        <v>0</v>
      </c>
      <c r="W12" s="90">
        <v>0</v>
      </c>
      <c r="X12" s="52">
        <v>0.02</v>
      </c>
      <c r="Y12" s="53">
        <v>0.02</v>
      </c>
      <c r="Z12" s="54">
        <v>0.01</v>
      </c>
    </row>
    <row r="13" spans="1:26" s="173" customFormat="1" ht="13.5" customHeight="1">
      <c r="A13" s="489">
        <v>3</v>
      </c>
      <c r="B13" s="17" t="s">
        <v>8</v>
      </c>
      <c r="C13" s="77">
        <v>0</v>
      </c>
      <c r="D13" s="78">
        <v>0</v>
      </c>
      <c r="E13" s="78">
        <v>0</v>
      </c>
      <c r="F13" s="78">
        <v>0</v>
      </c>
      <c r="G13" s="92">
        <v>0</v>
      </c>
      <c r="H13" s="92">
        <v>0</v>
      </c>
      <c r="I13" s="77">
        <f t="shared" si="2"/>
        <v>0</v>
      </c>
      <c r="J13" s="78">
        <v>1</v>
      </c>
      <c r="K13" s="92">
        <v>0</v>
      </c>
      <c r="L13" s="77">
        <v>7</v>
      </c>
      <c r="M13" s="78">
        <v>12</v>
      </c>
      <c r="N13" s="79">
        <v>7</v>
      </c>
      <c r="O13" s="93">
        <f t="shared" si="3"/>
        <v>0</v>
      </c>
      <c r="P13" s="93">
        <f t="shared" si="0"/>
        <v>0</v>
      </c>
      <c r="Q13" s="93">
        <f t="shared" si="4"/>
        <v>0</v>
      </c>
      <c r="R13" s="93">
        <f t="shared" si="1"/>
        <v>0</v>
      </c>
      <c r="S13" s="94">
        <f t="shared" si="5"/>
        <v>0</v>
      </c>
      <c r="T13" s="94">
        <f t="shared" si="6"/>
        <v>0</v>
      </c>
      <c r="U13" s="315">
        <f t="shared" si="7"/>
        <v>0</v>
      </c>
      <c r="V13" s="93">
        <v>0.125</v>
      </c>
      <c r="W13" s="94">
        <v>0</v>
      </c>
      <c r="X13" s="84">
        <v>0.01</v>
      </c>
      <c r="Y13" s="85">
        <v>0.02</v>
      </c>
      <c r="Z13" s="86">
        <v>0.01</v>
      </c>
    </row>
    <row r="14" spans="1:26" s="173" customFormat="1" ht="13.5" customHeight="1">
      <c r="A14" s="477"/>
      <c r="B14" s="18" t="s">
        <v>9</v>
      </c>
      <c r="C14" s="45">
        <v>0</v>
      </c>
      <c r="D14" s="46">
        <v>0</v>
      </c>
      <c r="E14" s="46">
        <v>0</v>
      </c>
      <c r="F14" s="46">
        <v>0</v>
      </c>
      <c r="G14" s="88">
        <v>0</v>
      </c>
      <c r="H14" s="88">
        <v>0</v>
      </c>
      <c r="I14" s="45">
        <f t="shared" si="2"/>
        <v>0</v>
      </c>
      <c r="J14" s="46">
        <v>2</v>
      </c>
      <c r="K14" s="88">
        <v>0</v>
      </c>
      <c r="L14" s="45">
        <v>6</v>
      </c>
      <c r="M14" s="46">
        <v>17</v>
      </c>
      <c r="N14" s="47">
        <v>5</v>
      </c>
      <c r="O14" s="89">
        <f t="shared" si="3"/>
        <v>0</v>
      </c>
      <c r="P14" s="89">
        <f>D14</f>
        <v>0</v>
      </c>
      <c r="Q14" s="89">
        <f>E14/3</f>
        <v>0</v>
      </c>
      <c r="R14" s="89">
        <f t="shared" si="1"/>
        <v>0</v>
      </c>
      <c r="S14" s="90">
        <f>G14/1</f>
        <v>0</v>
      </c>
      <c r="T14" s="90">
        <f>H14</f>
        <v>0</v>
      </c>
      <c r="U14" s="314">
        <f t="shared" si="7"/>
        <v>0</v>
      </c>
      <c r="V14" s="89">
        <v>0.25</v>
      </c>
      <c r="W14" s="90">
        <v>0</v>
      </c>
      <c r="X14" s="52">
        <v>0.01</v>
      </c>
      <c r="Y14" s="53">
        <v>0.02</v>
      </c>
      <c r="Z14" s="54">
        <v>0.01</v>
      </c>
    </row>
    <row r="15" spans="1:26" s="173" customFormat="1" ht="13.5" customHeight="1">
      <c r="A15" s="477"/>
      <c r="B15" s="18" t="s">
        <v>10</v>
      </c>
      <c r="C15" s="45">
        <v>0</v>
      </c>
      <c r="D15" s="46">
        <v>0</v>
      </c>
      <c r="E15" s="46">
        <v>0</v>
      </c>
      <c r="F15" s="46">
        <v>0</v>
      </c>
      <c r="G15" s="88">
        <v>0</v>
      </c>
      <c r="H15" s="88">
        <v>0</v>
      </c>
      <c r="I15" s="45">
        <f t="shared" si="2"/>
        <v>0</v>
      </c>
      <c r="J15" s="46">
        <v>0</v>
      </c>
      <c r="K15" s="88">
        <v>0</v>
      </c>
      <c r="L15" s="45">
        <v>13</v>
      </c>
      <c r="M15" s="46">
        <v>9</v>
      </c>
      <c r="N15" s="47">
        <v>6</v>
      </c>
      <c r="O15" s="89">
        <f t="shared" si="3"/>
        <v>0</v>
      </c>
      <c r="P15" s="89">
        <f t="shared" si="0"/>
        <v>0</v>
      </c>
      <c r="Q15" s="89">
        <f t="shared" si="4"/>
        <v>0</v>
      </c>
      <c r="R15" s="89">
        <f t="shared" si="1"/>
        <v>0</v>
      </c>
      <c r="S15" s="90">
        <f t="shared" si="5"/>
        <v>0</v>
      </c>
      <c r="T15" s="90">
        <f t="shared" si="6"/>
        <v>0</v>
      </c>
      <c r="U15" s="314">
        <f t="shared" si="7"/>
        <v>0</v>
      </c>
      <c r="V15" s="89">
        <v>0</v>
      </c>
      <c r="W15" s="90">
        <v>0</v>
      </c>
      <c r="X15" s="52">
        <v>0.02</v>
      </c>
      <c r="Y15" s="53">
        <v>0.01</v>
      </c>
      <c r="Z15" s="54">
        <v>0.01</v>
      </c>
    </row>
    <row r="16" spans="1:26" s="173" customFormat="1" ht="13.5" customHeight="1">
      <c r="A16" s="477"/>
      <c r="B16" s="18" t="s">
        <v>11</v>
      </c>
      <c r="C16" s="45">
        <v>0</v>
      </c>
      <c r="D16" s="46">
        <v>0</v>
      </c>
      <c r="E16" s="46">
        <v>0</v>
      </c>
      <c r="F16" s="46">
        <v>0</v>
      </c>
      <c r="G16" s="88">
        <v>0</v>
      </c>
      <c r="H16" s="88">
        <v>0</v>
      </c>
      <c r="I16" s="45">
        <f t="shared" si="2"/>
        <v>0</v>
      </c>
      <c r="J16" s="46">
        <v>0</v>
      </c>
      <c r="K16" s="88">
        <v>0</v>
      </c>
      <c r="L16" s="45">
        <v>9</v>
      </c>
      <c r="M16" s="46">
        <v>19</v>
      </c>
      <c r="N16" s="47">
        <v>5</v>
      </c>
      <c r="O16" s="89">
        <f t="shared" si="3"/>
        <v>0</v>
      </c>
      <c r="P16" s="89">
        <f t="shared" si="0"/>
        <v>0</v>
      </c>
      <c r="Q16" s="89">
        <f t="shared" si="4"/>
        <v>0</v>
      </c>
      <c r="R16" s="89">
        <f t="shared" si="1"/>
        <v>0</v>
      </c>
      <c r="S16" s="90">
        <f t="shared" si="5"/>
        <v>0</v>
      </c>
      <c r="T16" s="90">
        <f t="shared" si="6"/>
        <v>0</v>
      </c>
      <c r="U16" s="314">
        <f t="shared" si="7"/>
        <v>0</v>
      </c>
      <c r="V16" s="89">
        <v>0</v>
      </c>
      <c r="W16" s="90">
        <v>0</v>
      </c>
      <c r="X16" s="52">
        <v>0.01</v>
      </c>
      <c r="Y16" s="53">
        <v>0.03</v>
      </c>
      <c r="Z16" s="54">
        <v>0.01</v>
      </c>
    </row>
    <row r="17" spans="1:26" s="173" customFormat="1" ht="13.5" customHeight="1">
      <c r="A17" s="478"/>
      <c r="B17" s="174" t="s">
        <v>12</v>
      </c>
      <c r="C17" s="60">
        <v>0</v>
      </c>
      <c r="D17" s="61">
        <v>0</v>
      </c>
      <c r="E17" s="61">
        <v>0</v>
      </c>
      <c r="F17" s="61">
        <v>0</v>
      </c>
      <c r="G17" s="175">
        <v>0</v>
      </c>
      <c r="H17" s="175">
        <v>0</v>
      </c>
      <c r="I17" s="60">
        <f t="shared" si="2"/>
        <v>0</v>
      </c>
      <c r="J17" s="61">
        <v>0</v>
      </c>
      <c r="K17" s="175">
        <v>1</v>
      </c>
      <c r="L17" s="60">
        <v>15</v>
      </c>
      <c r="M17" s="61">
        <v>11</v>
      </c>
      <c r="N17" s="62">
        <v>11</v>
      </c>
      <c r="O17" s="176">
        <f t="shared" si="3"/>
        <v>0</v>
      </c>
      <c r="P17" s="176">
        <f t="shared" si="0"/>
        <v>0</v>
      </c>
      <c r="Q17" s="176">
        <f t="shared" si="4"/>
        <v>0</v>
      </c>
      <c r="R17" s="176">
        <f t="shared" si="1"/>
        <v>0</v>
      </c>
      <c r="S17" s="177">
        <f t="shared" si="5"/>
        <v>0</v>
      </c>
      <c r="T17" s="177">
        <f t="shared" si="6"/>
        <v>0</v>
      </c>
      <c r="U17" s="316">
        <f t="shared" si="7"/>
        <v>0</v>
      </c>
      <c r="V17" s="176">
        <v>0</v>
      </c>
      <c r="W17" s="177">
        <v>0.125</v>
      </c>
      <c r="X17" s="67">
        <v>0.02</v>
      </c>
      <c r="Y17" s="68">
        <v>0.02</v>
      </c>
      <c r="Z17" s="69">
        <v>0.02</v>
      </c>
    </row>
    <row r="18" spans="1:26" s="178" customFormat="1" ht="13.5" customHeight="1">
      <c r="A18" s="489">
        <v>4</v>
      </c>
      <c r="B18" s="18" t="s">
        <v>13</v>
      </c>
      <c r="C18" s="41">
        <v>3</v>
      </c>
      <c r="D18" s="42">
        <v>0</v>
      </c>
      <c r="E18" s="42">
        <v>0</v>
      </c>
      <c r="F18" s="42">
        <v>0</v>
      </c>
      <c r="G18" s="43">
        <v>0</v>
      </c>
      <c r="H18" s="43">
        <v>0</v>
      </c>
      <c r="I18" s="41">
        <f t="shared" si="2"/>
        <v>3</v>
      </c>
      <c r="J18" s="42">
        <v>0</v>
      </c>
      <c r="K18" s="43">
        <v>2</v>
      </c>
      <c r="L18" s="41">
        <v>19</v>
      </c>
      <c r="M18" s="42">
        <v>17</v>
      </c>
      <c r="N18" s="181">
        <v>12</v>
      </c>
      <c r="O18" s="49">
        <f t="shared" si="3"/>
        <v>3</v>
      </c>
      <c r="P18" s="49">
        <f t="shared" si="0"/>
        <v>0</v>
      </c>
      <c r="Q18" s="49">
        <f t="shared" si="4"/>
        <v>0</v>
      </c>
      <c r="R18" s="49">
        <f t="shared" si="1"/>
        <v>0</v>
      </c>
      <c r="S18" s="50">
        <f t="shared" si="5"/>
        <v>0</v>
      </c>
      <c r="T18" s="50">
        <f t="shared" si="6"/>
        <v>0</v>
      </c>
      <c r="U18" s="51">
        <f t="shared" si="7"/>
        <v>0.375</v>
      </c>
      <c r="V18" s="49">
        <v>0</v>
      </c>
      <c r="W18" s="50">
        <v>0.25</v>
      </c>
      <c r="X18" s="167">
        <v>0.03</v>
      </c>
      <c r="Y18" s="168">
        <v>0.02</v>
      </c>
      <c r="Z18" s="182">
        <v>0.02</v>
      </c>
    </row>
    <row r="19" spans="1:26" s="178" customFormat="1" ht="13.5" customHeight="1">
      <c r="A19" s="477"/>
      <c r="B19" s="18" t="s">
        <v>14</v>
      </c>
      <c r="C19" s="41">
        <v>0</v>
      </c>
      <c r="D19" s="42">
        <v>0</v>
      </c>
      <c r="E19" s="42">
        <v>0</v>
      </c>
      <c r="F19" s="42">
        <v>0</v>
      </c>
      <c r="G19" s="43">
        <v>0</v>
      </c>
      <c r="H19" s="43">
        <v>0</v>
      </c>
      <c r="I19" s="41">
        <f t="shared" si="2"/>
        <v>0</v>
      </c>
      <c r="J19" s="42">
        <v>0</v>
      </c>
      <c r="K19" s="43">
        <v>0</v>
      </c>
      <c r="L19" s="41">
        <v>10</v>
      </c>
      <c r="M19" s="42">
        <v>10</v>
      </c>
      <c r="N19" s="181">
        <v>11</v>
      </c>
      <c r="O19" s="49">
        <f t="shared" si="3"/>
        <v>0</v>
      </c>
      <c r="P19" s="49">
        <f t="shared" si="0"/>
        <v>0</v>
      </c>
      <c r="Q19" s="49">
        <f t="shared" si="4"/>
        <v>0</v>
      </c>
      <c r="R19" s="49">
        <f t="shared" si="1"/>
        <v>0</v>
      </c>
      <c r="S19" s="50">
        <f t="shared" si="5"/>
        <v>0</v>
      </c>
      <c r="T19" s="50">
        <f t="shared" si="6"/>
        <v>0</v>
      </c>
      <c r="U19" s="51">
        <f t="shared" si="7"/>
        <v>0</v>
      </c>
      <c r="V19" s="49">
        <v>0</v>
      </c>
      <c r="W19" s="50">
        <v>0</v>
      </c>
      <c r="X19" s="167">
        <v>0.01</v>
      </c>
      <c r="Y19" s="168">
        <v>0.01</v>
      </c>
      <c r="Z19" s="182">
        <v>0.02</v>
      </c>
    </row>
    <row r="20" spans="1:26" s="178" customFormat="1" ht="13.5" customHeight="1">
      <c r="A20" s="477"/>
      <c r="B20" s="18" t="s">
        <v>15</v>
      </c>
      <c r="C20" s="41">
        <v>0</v>
      </c>
      <c r="D20" s="42">
        <v>0</v>
      </c>
      <c r="E20" s="42">
        <v>0</v>
      </c>
      <c r="F20" s="42">
        <v>0</v>
      </c>
      <c r="G20" s="43">
        <v>0</v>
      </c>
      <c r="H20" s="43">
        <v>0</v>
      </c>
      <c r="I20" s="41">
        <f t="shared" si="2"/>
        <v>0</v>
      </c>
      <c r="J20" s="42">
        <v>0</v>
      </c>
      <c r="K20" s="43">
        <v>0</v>
      </c>
      <c r="L20" s="41">
        <v>11</v>
      </c>
      <c r="M20" s="42">
        <v>12</v>
      </c>
      <c r="N20" s="181">
        <v>10</v>
      </c>
      <c r="O20" s="49">
        <f t="shared" si="3"/>
        <v>0</v>
      </c>
      <c r="P20" s="49">
        <f t="shared" si="0"/>
        <v>0</v>
      </c>
      <c r="Q20" s="49">
        <f t="shared" si="4"/>
        <v>0</v>
      </c>
      <c r="R20" s="49">
        <f t="shared" si="1"/>
        <v>0</v>
      </c>
      <c r="S20" s="50">
        <f t="shared" si="5"/>
        <v>0</v>
      </c>
      <c r="T20" s="50">
        <f t="shared" si="6"/>
        <v>0</v>
      </c>
      <c r="U20" s="51">
        <f t="shared" si="7"/>
        <v>0</v>
      </c>
      <c r="V20" s="49">
        <v>0</v>
      </c>
      <c r="W20" s="50">
        <v>0</v>
      </c>
      <c r="X20" s="167">
        <v>0.02</v>
      </c>
      <c r="Y20" s="168">
        <v>0.02</v>
      </c>
      <c r="Z20" s="182">
        <v>0.01</v>
      </c>
    </row>
    <row r="21" spans="1:26" s="178" customFormat="1" ht="13.5" customHeight="1">
      <c r="A21" s="478"/>
      <c r="B21" s="18" t="s">
        <v>16</v>
      </c>
      <c r="C21" s="56">
        <v>0</v>
      </c>
      <c r="D21" s="57">
        <v>0</v>
      </c>
      <c r="E21" s="57">
        <v>0</v>
      </c>
      <c r="F21" s="57">
        <v>0</v>
      </c>
      <c r="G21" s="58">
        <v>0</v>
      </c>
      <c r="H21" s="58">
        <v>0</v>
      </c>
      <c r="I21" s="56">
        <f t="shared" si="2"/>
        <v>0</v>
      </c>
      <c r="J21" s="57">
        <v>0</v>
      </c>
      <c r="K21" s="58">
        <v>0</v>
      </c>
      <c r="L21" s="56">
        <v>13</v>
      </c>
      <c r="M21" s="57">
        <v>8</v>
      </c>
      <c r="N21" s="317">
        <v>18</v>
      </c>
      <c r="O21" s="64">
        <f t="shared" si="3"/>
        <v>0</v>
      </c>
      <c r="P21" s="64">
        <f t="shared" si="0"/>
        <v>0</v>
      </c>
      <c r="Q21" s="64">
        <f t="shared" si="4"/>
        <v>0</v>
      </c>
      <c r="R21" s="64">
        <f t="shared" si="1"/>
        <v>0</v>
      </c>
      <c r="S21" s="65">
        <f t="shared" si="5"/>
        <v>0</v>
      </c>
      <c r="T21" s="65">
        <f t="shared" si="6"/>
        <v>0</v>
      </c>
      <c r="U21" s="66">
        <f t="shared" si="7"/>
        <v>0</v>
      </c>
      <c r="V21" s="64">
        <v>0</v>
      </c>
      <c r="W21" s="65">
        <v>0</v>
      </c>
      <c r="X21" s="179">
        <v>0.02</v>
      </c>
      <c r="Y21" s="180">
        <v>0.01</v>
      </c>
      <c r="Z21" s="318">
        <v>0.03</v>
      </c>
    </row>
    <row r="22" spans="1:26" s="178" customFormat="1" ht="13.5" customHeight="1">
      <c r="A22" s="480">
        <v>5</v>
      </c>
      <c r="B22" s="17" t="s">
        <v>17</v>
      </c>
      <c r="C22" s="128">
        <v>0</v>
      </c>
      <c r="D22" s="129">
        <v>0</v>
      </c>
      <c r="E22" s="129">
        <v>0</v>
      </c>
      <c r="F22" s="129">
        <v>0</v>
      </c>
      <c r="G22" s="130">
        <v>0</v>
      </c>
      <c r="H22" s="130">
        <v>0</v>
      </c>
      <c r="I22" s="128">
        <f t="shared" si="2"/>
        <v>0</v>
      </c>
      <c r="J22" s="129">
        <v>0</v>
      </c>
      <c r="K22" s="130">
        <v>0</v>
      </c>
      <c r="L22" s="128">
        <v>8</v>
      </c>
      <c r="M22" s="129">
        <v>8</v>
      </c>
      <c r="N22" s="183">
        <v>14</v>
      </c>
      <c r="O22" s="81">
        <f t="shared" si="3"/>
        <v>0</v>
      </c>
      <c r="P22" s="81">
        <f t="shared" si="0"/>
        <v>0</v>
      </c>
      <c r="Q22" s="81">
        <f t="shared" si="4"/>
        <v>0</v>
      </c>
      <c r="R22" s="81">
        <f t="shared" si="1"/>
        <v>0</v>
      </c>
      <c r="S22" s="82">
        <f t="shared" si="5"/>
        <v>0</v>
      </c>
      <c r="T22" s="82">
        <f t="shared" si="6"/>
        <v>0</v>
      </c>
      <c r="U22" s="83">
        <f t="shared" si="7"/>
        <v>0</v>
      </c>
      <c r="V22" s="81">
        <v>0</v>
      </c>
      <c r="W22" s="82">
        <v>0</v>
      </c>
      <c r="X22" s="171">
        <v>0.01</v>
      </c>
      <c r="Y22" s="172">
        <v>0.01</v>
      </c>
      <c r="Z22" s="184">
        <v>0.02</v>
      </c>
    </row>
    <row r="23" spans="1:26" s="178" customFormat="1" ht="13.5" customHeight="1">
      <c r="A23" s="480"/>
      <c r="B23" s="18" t="s">
        <v>18</v>
      </c>
      <c r="C23" s="41">
        <v>0</v>
      </c>
      <c r="D23" s="42">
        <v>0</v>
      </c>
      <c r="E23" s="42">
        <v>0</v>
      </c>
      <c r="F23" s="42">
        <v>0</v>
      </c>
      <c r="G23" s="43">
        <v>0</v>
      </c>
      <c r="H23" s="43">
        <v>0</v>
      </c>
      <c r="I23" s="41">
        <f t="shared" si="2"/>
        <v>0</v>
      </c>
      <c r="J23" s="42">
        <v>0</v>
      </c>
      <c r="K23" s="43">
        <v>0</v>
      </c>
      <c r="L23" s="41">
        <v>11</v>
      </c>
      <c r="M23" s="42">
        <v>13</v>
      </c>
      <c r="N23" s="181">
        <v>7</v>
      </c>
      <c r="O23" s="49">
        <f t="shared" si="3"/>
        <v>0</v>
      </c>
      <c r="P23" s="49">
        <f t="shared" si="0"/>
        <v>0</v>
      </c>
      <c r="Q23" s="49">
        <f t="shared" si="4"/>
        <v>0</v>
      </c>
      <c r="R23" s="49">
        <f t="shared" si="1"/>
        <v>0</v>
      </c>
      <c r="S23" s="50">
        <f t="shared" si="5"/>
        <v>0</v>
      </c>
      <c r="T23" s="50">
        <f t="shared" si="6"/>
        <v>0</v>
      </c>
      <c r="U23" s="51">
        <f t="shared" si="7"/>
        <v>0</v>
      </c>
      <c r="V23" s="49">
        <v>0</v>
      </c>
      <c r="W23" s="50">
        <v>0</v>
      </c>
      <c r="X23" s="167">
        <v>0.02</v>
      </c>
      <c r="Y23" s="168">
        <v>0.02</v>
      </c>
      <c r="Z23" s="182">
        <v>0.01</v>
      </c>
    </row>
    <row r="24" spans="1:26" s="178" customFormat="1" ht="13.5" customHeight="1">
      <c r="A24" s="480"/>
      <c r="B24" s="18" t="s">
        <v>19</v>
      </c>
      <c r="C24" s="41">
        <v>0</v>
      </c>
      <c r="D24" s="42">
        <v>0</v>
      </c>
      <c r="E24" s="42">
        <v>1</v>
      </c>
      <c r="F24" s="42">
        <v>0</v>
      </c>
      <c r="G24" s="43">
        <v>0</v>
      </c>
      <c r="H24" s="43">
        <v>0</v>
      </c>
      <c r="I24" s="41">
        <f t="shared" si="2"/>
        <v>1</v>
      </c>
      <c r="J24" s="42">
        <v>0</v>
      </c>
      <c r="K24" s="43">
        <v>0</v>
      </c>
      <c r="L24" s="41">
        <v>6</v>
      </c>
      <c r="M24" s="42">
        <v>23</v>
      </c>
      <c r="N24" s="181">
        <v>8</v>
      </c>
      <c r="O24" s="49">
        <f t="shared" si="3"/>
        <v>0</v>
      </c>
      <c r="P24" s="49">
        <f t="shared" si="0"/>
        <v>0</v>
      </c>
      <c r="Q24" s="49">
        <f t="shared" si="4"/>
        <v>0.3333333333333333</v>
      </c>
      <c r="R24" s="49">
        <f t="shared" si="1"/>
        <v>0</v>
      </c>
      <c r="S24" s="50">
        <f t="shared" si="5"/>
        <v>0</v>
      </c>
      <c r="T24" s="50">
        <f t="shared" si="6"/>
        <v>0</v>
      </c>
      <c r="U24" s="51">
        <f t="shared" si="7"/>
        <v>0.125</v>
      </c>
      <c r="V24" s="49">
        <v>0</v>
      </c>
      <c r="W24" s="50">
        <v>0</v>
      </c>
      <c r="X24" s="167">
        <v>0.01</v>
      </c>
      <c r="Y24" s="168">
        <v>0.03</v>
      </c>
      <c r="Z24" s="182">
        <v>0.01</v>
      </c>
    </row>
    <row r="25" spans="1:26" s="178" customFormat="1" ht="13.5" customHeight="1">
      <c r="A25" s="480"/>
      <c r="B25" s="18" t="s">
        <v>20</v>
      </c>
      <c r="C25" s="41">
        <v>0</v>
      </c>
      <c r="D25" s="42">
        <v>0</v>
      </c>
      <c r="E25" s="42">
        <v>0</v>
      </c>
      <c r="F25" s="42">
        <v>0</v>
      </c>
      <c r="G25" s="43">
        <v>0</v>
      </c>
      <c r="H25" s="43">
        <v>0</v>
      </c>
      <c r="I25" s="41">
        <f t="shared" si="2"/>
        <v>0</v>
      </c>
      <c r="J25" s="42">
        <v>0</v>
      </c>
      <c r="K25" s="43">
        <v>0</v>
      </c>
      <c r="L25" s="41">
        <v>24</v>
      </c>
      <c r="M25" s="42">
        <v>12</v>
      </c>
      <c r="N25" s="181">
        <v>8</v>
      </c>
      <c r="O25" s="49">
        <f t="shared" si="3"/>
        <v>0</v>
      </c>
      <c r="P25" s="49">
        <f t="shared" si="0"/>
        <v>0</v>
      </c>
      <c r="Q25" s="49">
        <f t="shared" si="4"/>
        <v>0</v>
      </c>
      <c r="R25" s="49">
        <f t="shared" si="1"/>
        <v>0</v>
      </c>
      <c r="S25" s="50">
        <f t="shared" si="5"/>
        <v>0</v>
      </c>
      <c r="T25" s="50">
        <f t="shared" si="6"/>
        <v>0</v>
      </c>
      <c r="U25" s="51">
        <f t="shared" si="7"/>
        <v>0</v>
      </c>
      <c r="V25" s="49">
        <v>0</v>
      </c>
      <c r="W25" s="50">
        <v>0</v>
      </c>
      <c r="X25" s="167">
        <v>0.04</v>
      </c>
      <c r="Y25" s="168">
        <v>0.02</v>
      </c>
      <c r="Z25" s="182">
        <v>0.01</v>
      </c>
    </row>
    <row r="26" spans="1:26" s="178" customFormat="1" ht="13.5" customHeight="1">
      <c r="A26" s="489">
        <v>6</v>
      </c>
      <c r="B26" s="17" t="s">
        <v>21</v>
      </c>
      <c r="C26" s="128">
        <v>0</v>
      </c>
      <c r="D26" s="129">
        <v>0</v>
      </c>
      <c r="E26" s="129">
        <v>0</v>
      </c>
      <c r="F26" s="129">
        <v>0</v>
      </c>
      <c r="G26" s="130">
        <v>0</v>
      </c>
      <c r="H26" s="130">
        <v>0</v>
      </c>
      <c r="I26" s="128">
        <f t="shared" si="2"/>
        <v>0</v>
      </c>
      <c r="J26" s="129">
        <v>0</v>
      </c>
      <c r="K26" s="130">
        <v>0</v>
      </c>
      <c r="L26" s="128">
        <v>45</v>
      </c>
      <c r="M26" s="129">
        <v>8</v>
      </c>
      <c r="N26" s="183">
        <v>8</v>
      </c>
      <c r="O26" s="81">
        <f t="shared" si="3"/>
        <v>0</v>
      </c>
      <c r="P26" s="81">
        <f t="shared" si="0"/>
        <v>0</v>
      </c>
      <c r="Q26" s="81">
        <f t="shared" si="4"/>
        <v>0</v>
      </c>
      <c r="R26" s="81">
        <f t="shared" si="1"/>
        <v>0</v>
      </c>
      <c r="S26" s="82">
        <f t="shared" si="5"/>
        <v>0</v>
      </c>
      <c r="T26" s="82">
        <f t="shared" si="6"/>
        <v>0</v>
      </c>
      <c r="U26" s="83">
        <f t="shared" si="7"/>
        <v>0</v>
      </c>
      <c r="V26" s="81">
        <v>0</v>
      </c>
      <c r="W26" s="82">
        <v>0</v>
      </c>
      <c r="X26" s="171">
        <v>0.07</v>
      </c>
      <c r="Y26" s="172">
        <v>0.01</v>
      </c>
      <c r="Z26" s="184">
        <v>0.01</v>
      </c>
    </row>
    <row r="27" spans="1:26" s="178" customFormat="1" ht="13.5" customHeight="1">
      <c r="A27" s="477"/>
      <c r="B27" s="18" t="s">
        <v>22</v>
      </c>
      <c r="C27" s="41">
        <v>0</v>
      </c>
      <c r="D27" s="42">
        <v>0</v>
      </c>
      <c r="E27" s="42">
        <v>0</v>
      </c>
      <c r="F27" s="42">
        <v>0</v>
      </c>
      <c r="G27" s="43">
        <v>0</v>
      </c>
      <c r="H27" s="43">
        <v>0</v>
      </c>
      <c r="I27" s="41">
        <f t="shared" si="2"/>
        <v>0</v>
      </c>
      <c r="J27" s="42">
        <v>0</v>
      </c>
      <c r="K27" s="43">
        <v>0</v>
      </c>
      <c r="L27" s="41">
        <v>34</v>
      </c>
      <c r="M27" s="42">
        <v>14</v>
      </c>
      <c r="N27" s="181">
        <v>11</v>
      </c>
      <c r="O27" s="49">
        <f t="shared" si="3"/>
        <v>0</v>
      </c>
      <c r="P27" s="49">
        <f t="shared" si="0"/>
        <v>0</v>
      </c>
      <c r="Q27" s="49">
        <f t="shared" si="4"/>
        <v>0</v>
      </c>
      <c r="R27" s="49">
        <f t="shared" si="1"/>
        <v>0</v>
      </c>
      <c r="S27" s="50">
        <f t="shared" si="5"/>
        <v>0</v>
      </c>
      <c r="T27" s="50">
        <f t="shared" si="6"/>
        <v>0</v>
      </c>
      <c r="U27" s="51">
        <f t="shared" si="7"/>
        <v>0</v>
      </c>
      <c r="V27" s="49">
        <v>0</v>
      </c>
      <c r="W27" s="50">
        <v>0</v>
      </c>
      <c r="X27" s="167">
        <v>0.05</v>
      </c>
      <c r="Y27" s="168">
        <v>0.02</v>
      </c>
      <c r="Z27" s="182">
        <v>0.02</v>
      </c>
    </row>
    <row r="28" spans="1:26" s="178" customFormat="1" ht="13.5" customHeight="1">
      <c r="A28" s="477"/>
      <c r="B28" s="18" t="s">
        <v>23</v>
      </c>
      <c r="C28" s="41">
        <v>0</v>
      </c>
      <c r="D28" s="42">
        <v>0</v>
      </c>
      <c r="E28" s="42">
        <v>0</v>
      </c>
      <c r="F28" s="42">
        <v>0</v>
      </c>
      <c r="G28" s="43">
        <v>0</v>
      </c>
      <c r="H28" s="43">
        <v>0</v>
      </c>
      <c r="I28" s="41">
        <f t="shared" si="2"/>
        <v>0</v>
      </c>
      <c r="J28" s="42">
        <v>0</v>
      </c>
      <c r="K28" s="43">
        <v>0</v>
      </c>
      <c r="L28" s="41">
        <v>129</v>
      </c>
      <c r="M28" s="42">
        <v>7</v>
      </c>
      <c r="N28" s="181">
        <v>2</v>
      </c>
      <c r="O28" s="49">
        <f t="shared" si="3"/>
        <v>0</v>
      </c>
      <c r="P28" s="49">
        <f t="shared" si="0"/>
        <v>0</v>
      </c>
      <c r="Q28" s="49">
        <f t="shared" si="4"/>
        <v>0</v>
      </c>
      <c r="R28" s="49">
        <f t="shared" si="1"/>
        <v>0</v>
      </c>
      <c r="S28" s="50">
        <f t="shared" si="5"/>
        <v>0</v>
      </c>
      <c r="T28" s="50">
        <f t="shared" si="6"/>
        <v>0</v>
      </c>
      <c r="U28" s="51">
        <f t="shared" si="7"/>
        <v>0</v>
      </c>
      <c r="V28" s="49">
        <v>0</v>
      </c>
      <c r="W28" s="50">
        <v>0</v>
      </c>
      <c r="X28" s="167">
        <v>0.19</v>
      </c>
      <c r="Y28" s="168">
        <v>0.01</v>
      </c>
      <c r="Z28" s="182">
        <v>0</v>
      </c>
    </row>
    <row r="29" spans="1:26" s="178" customFormat="1" ht="13.5" customHeight="1">
      <c r="A29" s="477"/>
      <c r="B29" s="18" t="s">
        <v>24</v>
      </c>
      <c r="C29" s="41">
        <v>0</v>
      </c>
      <c r="D29" s="42">
        <v>0</v>
      </c>
      <c r="E29" s="42">
        <v>0</v>
      </c>
      <c r="F29" s="42">
        <v>0</v>
      </c>
      <c r="G29" s="43">
        <v>0</v>
      </c>
      <c r="H29" s="43">
        <v>0</v>
      </c>
      <c r="I29" s="41">
        <f t="shared" si="2"/>
        <v>0</v>
      </c>
      <c r="J29" s="42">
        <v>0</v>
      </c>
      <c r="K29" s="43">
        <v>0</v>
      </c>
      <c r="L29" s="41">
        <v>172</v>
      </c>
      <c r="M29" s="42">
        <v>17</v>
      </c>
      <c r="N29" s="181">
        <v>5</v>
      </c>
      <c r="O29" s="49">
        <f t="shared" si="3"/>
        <v>0</v>
      </c>
      <c r="P29" s="49">
        <f t="shared" si="0"/>
        <v>0</v>
      </c>
      <c r="Q29" s="49">
        <f t="shared" si="4"/>
        <v>0</v>
      </c>
      <c r="R29" s="49">
        <f t="shared" si="1"/>
        <v>0</v>
      </c>
      <c r="S29" s="50">
        <f t="shared" si="5"/>
        <v>0</v>
      </c>
      <c r="T29" s="50">
        <f t="shared" si="6"/>
        <v>0</v>
      </c>
      <c r="U29" s="51">
        <f t="shared" si="7"/>
        <v>0</v>
      </c>
      <c r="V29" s="49">
        <v>0</v>
      </c>
      <c r="W29" s="50">
        <v>0</v>
      </c>
      <c r="X29" s="167">
        <v>0.25</v>
      </c>
      <c r="Y29" s="168">
        <v>0.02</v>
      </c>
      <c r="Z29" s="182">
        <v>0.01</v>
      </c>
    </row>
    <row r="30" spans="1:26" s="178" customFormat="1" ht="13.5" customHeight="1">
      <c r="A30" s="478"/>
      <c r="B30" s="174">
        <v>26</v>
      </c>
      <c r="C30" s="56">
        <v>0</v>
      </c>
      <c r="D30" s="57">
        <v>0</v>
      </c>
      <c r="E30" s="57">
        <v>0</v>
      </c>
      <c r="F30" s="57">
        <v>0</v>
      </c>
      <c r="G30" s="58">
        <v>0</v>
      </c>
      <c r="H30" s="58">
        <v>0</v>
      </c>
      <c r="I30" s="56">
        <f t="shared" si="2"/>
        <v>0</v>
      </c>
      <c r="J30" s="57">
        <v>0</v>
      </c>
      <c r="K30" s="58">
        <v>0</v>
      </c>
      <c r="L30" s="56">
        <v>246</v>
      </c>
      <c r="M30" s="57">
        <v>10</v>
      </c>
      <c r="N30" s="317">
        <v>18</v>
      </c>
      <c r="O30" s="64">
        <f t="shared" si="3"/>
        <v>0</v>
      </c>
      <c r="P30" s="64">
        <f t="shared" si="0"/>
        <v>0</v>
      </c>
      <c r="Q30" s="64">
        <f t="shared" si="4"/>
        <v>0</v>
      </c>
      <c r="R30" s="64">
        <f t="shared" si="1"/>
        <v>0</v>
      </c>
      <c r="S30" s="65">
        <f t="shared" si="5"/>
        <v>0</v>
      </c>
      <c r="T30" s="65">
        <f t="shared" si="6"/>
        <v>0</v>
      </c>
      <c r="U30" s="66">
        <f t="shared" si="7"/>
        <v>0</v>
      </c>
      <c r="V30" s="64">
        <v>0</v>
      </c>
      <c r="W30" s="65">
        <v>0</v>
      </c>
      <c r="X30" s="179">
        <v>0.36</v>
      </c>
      <c r="Y30" s="180">
        <v>0.01</v>
      </c>
      <c r="Z30" s="318">
        <v>0.03</v>
      </c>
    </row>
    <row r="31" spans="1:26" s="178" customFormat="1" ht="13.5" customHeight="1">
      <c r="A31" s="489">
        <v>7</v>
      </c>
      <c r="B31" s="18" t="s">
        <v>26</v>
      </c>
      <c r="C31" s="41">
        <v>0</v>
      </c>
      <c r="D31" s="42">
        <v>0</v>
      </c>
      <c r="E31" s="42">
        <v>0</v>
      </c>
      <c r="F31" s="42">
        <v>0</v>
      </c>
      <c r="G31" s="43">
        <v>0</v>
      </c>
      <c r="H31" s="43">
        <v>0</v>
      </c>
      <c r="I31" s="41">
        <f t="shared" si="2"/>
        <v>0</v>
      </c>
      <c r="J31" s="42">
        <v>0</v>
      </c>
      <c r="K31" s="43">
        <v>0</v>
      </c>
      <c r="L31" s="41">
        <v>518</v>
      </c>
      <c r="M31" s="42">
        <v>14</v>
      </c>
      <c r="N31" s="181">
        <v>6</v>
      </c>
      <c r="O31" s="49">
        <f t="shared" si="3"/>
        <v>0</v>
      </c>
      <c r="P31" s="49">
        <f t="shared" si="0"/>
        <v>0</v>
      </c>
      <c r="Q31" s="49">
        <f t="shared" si="4"/>
        <v>0</v>
      </c>
      <c r="R31" s="49">
        <f t="shared" si="1"/>
        <v>0</v>
      </c>
      <c r="S31" s="50">
        <f t="shared" si="5"/>
        <v>0</v>
      </c>
      <c r="T31" s="50">
        <f t="shared" si="6"/>
        <v>0</v>
      </c>
      <c r="U31" s="51">
        <f t="shared" si="7"/>
        <v>0</v>
      </c>
      <c r="V31" s="49">
        <v>0</v>
      </c>
      <c r="W31" s="50">
        <v>0</v>
      </c>
      <c r="X31" s="167">
        <v>0.76</v>
      </c>
      <c r="Y31" s="168">
        <v>0.02</v>
      </c>
      <c r="Z31" s="182">
        <v>0.01</v>
      </c>
    </row>
    <row r="32" spans="1:26" s="178" customFormat="1" ht="13.5" customHeight="1">
      <c r="A32" s="477"/>
      <c r="B32" s="18" t="s">
        <v>27</v>
      </c>
      <c r="C32" s="41">
        <v>0</v>
      </c>
      <c r="D32" s="42">
        <v>0</v>
      </c>
      <c r="E32" s="42">
        <v>0</v>
      </c>
      <c r="F32" s="42">
        <v>0</v>
      </c>
      <c r="G32" s="43">
        <v>0</v>
      </c>
      <c r="H32" s="43">
        <v>0</v>
      </c>
      <c r="I32" s="41">
        <f t="shared" si="2"/>
        <v>0</v>
      </c>
      <c r="J32" s="42">
        <v>0</v>
      </c>
      <c r="K32" s="43">
        <v>0</v>
      </c>
      <c r="L32" s="41">
        <v>470</v>
      </c>
      <c r="M32" s="42">
        <v>18</v>
      </c>
      <c r="N32" s="181">
        <v>10</v>
      </c>
      <c r="O32" s="49">
        <f t="shared" si="3"/>
        <v>0</v>
      </c>
      <c r="P32" s="49">
        <f t="shared" si="0"/>
        <v>0</v>
      </c>
      <c r="Q32" s="49">
        <f t="shared" si="4"/>
        <v>0</v>
      </c>
      <c r="R32" s="49">
        <f t="shared" si="1"/>
        <v>0</v>
      </c>
      <c r="S32" s="50">
        <f t="shared" si="5"/>
        <v>0</v>
      </c>
      <c r="T32" s="50">
        <f t="shared" si="6"/>
        <v>0</v>
      </c>
      <c r="U32" s="51">
        <f t="shared" si="7"/>
        <v>0</v>
      </c>
      <c r="V32" s="49">
        <v>0</v>
      </c>
      <c r="W32" s="50">
        <v>0</v>
      </c>
      <c r="X32" s="167">
        <v>0.69</v>
      </c>
      <c r="Y32" s="168">
        <v>0.03</v>
      </c>
      <c r="Z32" s="182">
        <v>0.01</v>
      </c>
    </row>
    <row r="33" spans="1:26" s="178" customFormat="1" ht="13.5" customHeight="1">
      <c r="A33" s="477"/>
      <c r="B33" s="18" t="s">
        <v>28</v>
      </c>
      <c r="C33" s="41">
        <v>0</v>
      </c>
      <c r="D33" s="42">
        <v>0</v>
      </c>
      <c r="E33" s="42">
        <v>0</v>
      </c>
      <c r="F33" s="42">
        <v>0</v>
      </c>
      <c r="G33" s="43">
        <v>0</v>
      </c>
      <c r="H33" s="43">
        <v>0</v>
      </c>
      <c r="I33" s="41">
        <f t="shared" si="2"/>
        <v>0</v>
      </c>
      <c r="J33" s="42">
        <v>0</v>
      </c>
      <c r="K33" s="43">
        <v>0</v>
      </c>
      <c r="L33" s="41">
        <v>337</v>
      </c>
      <c r="M33" s="42">
        <v>3</v>
      </c>
      <c r="N33" s="181">
        <v>13</v>
      </c>
      <c r="O33" s="49">
        <f t="shared" si="3"/>
        <v>0</v>
      </c>
      <c r="P33" s="49">
        <f t="shared" si="0"/>
        <v>0</v>
      </c>
      <c r="Q33" s="49">
        <f t="shared" si="4"/>
        <v>0</v>
      </c>
      <c r="R33" s="49">
        <f t="shared" si="1"/>
        <v>0</v>
      </c>
      <c r="S33" s="50">
        <f t="shared" si="5"/>
        <v>0</v>
      </c>
      <c r="T33" s="50">
        <f t="shared" si="6"/>
        <v>0</v>
      </c>
      <c r="U33" s="51">
        <f t="shared" si="7"/>
        <v>0</v>
      </c>
      <c r="V33" s="49">
        <v>0</v>
      </c>
      <c r="W33" s="50">
        <v>0</v>
      </c>
      <c r="X33" s="167">
        <v>0.49</v>
      </c>
      <c r="Y33" s="168">
        <v>0</v>
      </c>
      <c r="Z33" s="182">
        <v>0.02</v>
      </c>
    </row>
    <row r="34" spans="1:26" s="178" customFormat="1" ht="13.5" customHeight="1">
      <c r="A34" s="478"/>
      <c r="B34" s="18" t="s">
        <v>29</v>
      </c>
      <c r="C34" s="41">
        <v>0</v>
      </c>
      <c r="D34" s="42">
        <v>0</v>
      </c>
      <c r="E34" s="42">
        <v>0</v>
      </c>
      <c r="F34" s="42">
        <v>0</v>
      </c>
      <c r="G34" s="43">
        <v>0</v>
      </c>
      <c r="H34" s="43">
        <v>0</v>
      </c>
      <c r="I34" s="41">
        <f t="shared" si="2"/>
        <v>0</v>
      </c>
      <c r="J34" s="42">
        <v>0</v>
      </c>
      <c r="K34" s="43">
        <v>0</v>
      </c>
      <c r="L34" s="41">
        <v>276</v>
      </c>
      <c r="M34" s="42">
        <v>15</v>
      </c>
      <c r="N34" s="181">
        <v>11</v>
      </c>
      <c r="O34" s="49">
        <f t="shared" si="3"/>
        <v>0</v>
      </c>
      <c r="P34" s="49">
        <f t="shared" si="0"/>
        <v>0</v>
      </c>
      <c r="Q34" s="49">
        <f t="shared" si="4"/>
        <v>0</v>
      </c>
      <c r="R34" s="49">
        <f t="shared" si="1"/>
        <v>0</v>
      </c>
      <c r="S34" s="50">
        <f t="shared" si="5"/>
        <v>0</v>
      </c>
      <c r="T34" s="50">
        <f t="shared" si="6"/>
        <v>0</v>
      </c>
      <c r="U34" s="51">
        <f t="shared" si="7"/>
        <v>0</v>
      </c>
      <c r="V34" s="49">
        <v>0</v>
      </c>
      <c r="W34" s="50">
        <v>0</v>
      </c>
      <c r="X34" s="167">
        <v>0.41</v>
      </c>
      <c r="Y34" s="168">
        <v>0.02</v>
      </c>
      <c r="Z34" s="182">
        <v>0.02</v>
      </c>
    </row>
    <row r="35" spans="1:26" s="178" customFormat="1" ht="13.5" customHeight="1">
      <c r="A35" s="480">
        <v>8</v>
      </c>
      <c r="B35" s="17" t="s">
        <v>30</v>
      </c>
      <c r="C35" s="128">
        <v>0</v>
      </c>
      <c r="D35" s="129">
        <v>0</v>
      </c>
      <c r="E35" s="129">
        <v>0</v>
      </c>
      <c r="F35" s="129">
        <v>0</v>
      </c>
      <c r="G35" s="130">
        <v>0</v>
      </c>
      <c r="H35" s="130">
        <v>0</v>
      </c>
      <c r="I35" s="128">
        <f t="shared" si="2"/>
        <v>0</v>
      </c>
      <c r="J35" s="129">
        <v>0</v>
      </c>
      <c r="K35" s="130">
        <v>0</v>
      </c>
      <c r="L35" s="128">
        <v>185</v>
      </c>
      <c r="M35" s="129">
        <v>13</v>
      </c>
      <c r="N35" s="183">
        <v>12</v>
      </c>
      <c r="O35" s="81">
        <f t="shared" si="3"/>
        <v>0</v>
      </c>
      <c r="P35" s="81">
        <f t="shared" si="0"/>
        <v>0</v>
      </c>
      <c r="Q35" s="81">
        <f t="shared" si="4"/>
        <v>0</v>
      </c>
      <c r="R35" s="81">
        <f t="shared" si="1"/>
        <v>0</v>
      </c>
      <c r="S35" s="82">
        <f t="shared" si="5"/>
        <v>0</v>
      </c>
      <c r="T35" s="82">
        <f t="shared" si="6"/>
        <v>0</v>
      </c>
      <c r="U35" s="83">
        <f t="shared" si="7"/>
        <v>0</v>
      </c>
      <c r="V35" s="81">
        <v>0</v>
      </c>
      <c r="W35" s="82">
        <v>0</v>
      </c>
      <c r="X35" s="171">
        <v>0.27</v>
      </c>
      <c r="Y35" s="172">
        <v>0.02</v>
      </c>
      <c r="Z35" s="184">
        <v>0.02</v>
      </c>
    </row>
    <row r="36" spans="1:26" s="178" customFormat="1" ht="13.5" customHeight="1">
      <c r="A36" s="480"/>
      <c r="B36" s="18" t="s">
        <v>31</v>
      </c>
      <c r="C36" s="41">
        <v>0</v>
      </c>
      <c r="D36" s="42">
        <v>0</v>
      </c>
      <c r="E36" s="42">
        <v>0</v>
      </c>
      <c r="F36" s="42">
        <v>0</v>
      </c>
      <c r="G36" s="43">
        <v>0</v>
      </c>
      <c r="H36" s="43">
        <v>0</v>
      </c>
      <c r="I36" s="41">
        <f t="shared" si="2"/>
        <v>0</v>
      </c>
      <c r="J36" s="42">
        <v>1</v>
      </c>
      <c r="K36" s="43">
        <v>0</v>
      </c>
      <c r="L36" s="41">
        <v>173</v>
      </c>
      <c r="M36" s="42">
        <v>11</v>
      </c>
      <c r="N36" s="181">
        <v>4</v>
      </c>
      <c r="O36" s="49">
        <f t="shared" si="3"/>
        <v>0</v>
      </c>
      <c r="P36" s="49">
        <f t="shared" si="0"/>
        <v>0</v>
      </c>
      <c r="Q36" s="49">
        <f t="shared" si="4"/>
        <v>0</v>
      </c>
      <c r="R36" s="49">
        <f t="shared" si="1"/>
        <v>0</v>
      </c>
      <c r="S36" s="50">
        <f t="shared" si="5"/>
        <v>0</v>
      </c>
      <c r="T36" s="50">
        <f t="shared" si="6"/>
        <v>0</v>
      </c>
      <c r="U36" s="51">
        <f t="shared" si="7"/>
        <v>0</v>
      </c>
      <c r="V36" s="49">
        <v>0.125</v>
      </c>
      <c r="W36" s="50">
        <v>0</v>
      </c>
      <c r="X36" s="167">
        <v>0.26</v>
      </c>
      <c r="Y36" s="168">
        <v>0.02</v>
      </c>
      <c r="Z36" s="182">
        <v>0.01</v>
      </c>
    </row>
    <row r="37" spans="1:26" s="178" customFormat="1" ht="13.5" customHeight="1">
      <c r="A37" s="480"/>
      <c r="B37" s="18" t="s">
        <v>32</v>
      </c>
      <c r="C37" s="41">
        <v>0</v>
      </c>
      <c r="D37" s="42">
        <v>0</v>
      </c>
      <c r="E37" s="42">
        <v>1</v>
      </c>
      <c r="F37" s="42">
        <v>0</v>
      </c>
      <c r="G37" s="43">
        <v>0</v>
      </c>
      <c r="H37" s="43">
        <v>0</v>
      </c>
      <c r="I37" s="41">
        <f t="shared" si="2"/>
        <v>1</v>
      </c>
      <c r="J37" s="42">
        <v>0</v>
      </c>
      <c r="K37" s="43">
        <v>0</v>
      </c>
      <c r="L37" s="41">
        <v>146</v>
      </c>
      <c r="M37" s="42">
        <v>10</v>
      </c>
      <c r="N37" s="181">
        <v>5</v>
      </c>
      <c r="O37" s="49">
        <f aca="true" t="shared" si="8" ref="O37:O56">C37</f>
        <v>0</v>
      </c>
      <c r="P37" s="49">
        <f aca="true" t="shared" si="9" ref="P37:P56">D37</f>
        <v>0</v>
      </c>
      <c r="Q37" s="49">
        <f aca="true" t="shared" si="10" ref="Q37:Q56">E37/3</f>
        <v>0.3333333333333333</v>
      </c>
      <c r="R37" s="49">
        <f aca="true" t="shared" si="11" ref="R37:R56">F37</f>
        <v>0</v>
      </c>
      <c r="S37" s="50">
        <f t="shared" si="5"/>
        <v>0</v>
      </c>
      <c r="T37" s="50">
        <f aca="true" t="shared" si="12" ref="T37:T56">H37</f>
        <v>0</v>
      </c>
      <c r="U37" s="51">
        <f t="shared" si="7"/>
        <v>0.125</v>
      </c>
      <c r="V37" s="49">
        <v>0</v>
      </c>
      <c r="W37" s="50">
        <v>0</v>
      </c>
      <c r="X37" s="167">
        <v>0.22</v>
      </c>
      <c r="Y37" s="168">
        <v>0.01</v>
      </c>
      <c r="Z37" s="182">
        <v>0.01</v>
      </c>
    </row>
    <row r="38" spans="1:26" s="178" customFormat="1" ht="13.5" customHeight="1">
      <c r="A38" s="480"/>
      <c r="B38" s="18" t="s">
        <v>33</v>
      </c>
      <c r="C38" s="41">
        <v>0</v>
      </c>
      <c r="D38" s="42">
        <v>0</v>
      </c>
      <c r="E38" s="42">
        <v>0</v>
      </c>
      <c r="F38" s="42">
        <v>0</v>
      </c>
      <c r="G38" s="43">
        <v>0</v>
      </c>
      <c r="H38" s="43">
        <v>0</v>
      </c>
      <c r="I38" s="41">
        <f t="shared" si="2"/>
        <v>0</v>
      </c>
      <c r="J38" s="42">
        <v>0</v>
      </c>
      <c r="K38" s="43">
        <v>0</v>
      </c>
      <c r="L38" s="41">
        <v>157</v>
      </c>
      <c r="M38" s="42">
        <v>22</v>
      </c>
      <c r="N38" s="181">
        <v>5</v>
      </c>
      <c r="O38" s="49">
        <f t="shared" si="8"/>
        <v>0</v>
      </c>
      <c r="P38" s="49">
        <f t="shared" si="9"/>
        <v>0</v>
      </c>
      <c r="Q38" s="49">
        <f t="shared" si="10"/>
        <v>0</v>
      </c>
      <c r="R38" s="49">
        <f t="shared" si="11"/>
        <v>0</v>
      </c>
      <c r="S38" s="50">
        <f t="shared" si="5"/>
        <v>0</v>
      </c>
      <c r="T38" s="50">
        <f t="shared" si="12"/>
        <v>0</v>
      </c>
      <c r="U38" s="51">
        <f t="shared" si="7"/>
        <v>0</v>
      </c>
      <c r="V38" s="49">
        <v>0</v>
      </c>
      <c r="W38" s="50">
        <v>0</v>
      </c>
      <c r="X38" s="167">
        <v>0.23</v>
      </c>
      <c r="Y38" s="168">
        <v>0.03</v>
      </c>
      <c r="Z38" s="182">
        <v>0.01</v>
      </c>
    </row>
    <row r="39" spans="1:26" s="178" customFormat="1" ht="13.5" customHeight="1">
      <c r="A39" s="480">
        <v>9</v>
      </c>
      <c r="B39" s="17" t="s">
        <v>34</v>
      </c>
      <c r="C39" s="128">
        <v>0</v>
      </c>
      <c r="D39" s="129">
        <v>0</v>
      </c>
      <c r="E39" s="129">
        <v>0</v>
      </c>
      <c r="F39" s="129">
        <v>0</v>
      </c>
      <c r="G39" s="130">
        <v>0</v>
      </c>
      <c r="H39" s="130">
        <v>0</v>
      </c>
      <c r="I39" s="128">
        <f t="shared" si="2"/>
        <v>0</v>
      </c>
      <c r="J39" s="129">
        <v>0</v>
      </c>
      <c r="K39" s="130">
        <v>0</v>
      </c>
      <c r="L39" s="128">
        <v>165</v>
      </c>
      <c r="M39" s="129">
        <v>6</v>
      </c>
      <c r="N39" s="183">
        <v>14</v>
      </c>
      <c r="O39" s="81">
        <f t="shared" si="8"/>
        <v>0</v>
      </c>
      <c r="P39" s="81">
        <f t="shared" si="9"/>
        <v>0</v>
      </c>
      <c r="Q39" s="81">
        <f t="shared" si="10"/>
        <v>0</v>
      </c>
      <c r="R39" s="81">
        <f t="shared" si="11"/>
        <v>0</v>
      </c>
      <c r="S39" s="82">
        <f t="shared" si="5"/>
        <v>0</v>
      </c>
      <c r="T39" s="82">
        <f t="shared" si="12"/>
        <v>0</v>
      </c>
      <c r="U39" s="83">
        <f t="shared" si="7"/>
        <v>0</v>
      </c>
      <c r="V39" s="81">
        <v>0</v>
      </c>
      <c r="W39" s="82">
        <v>0</v>
      </c>
      <c r="X39" s="171">
        <v>0.24</v>
      </c>
      <c r="Y39" s="172">
        <v>0.01</v>
      </c>
      <c r="Z39" s="184">
        <v>0.02</v>
      </c>
    </row>
    <row r="40" spans="1:26" s="178" customFormat="1" ht="13.5" customHeight="1">
      <c r="A40" s="480"/>
      <c r="B40" s="18" t="s">
        <v>35</v>
      </c>
      <c r="C40" s="41">
        <v>0</v>
      </c>
      <c r="D40" s="42">
        <v>0</v>
      </c>
      <c r="E40" s="42">
        <v>0</v>
      </c>
      <c r="F40" s="42">
        <v>0</v>
      </c>
      <c r="G40" s="43">
        <v>0</v>
      </c>
      <c r="H40" s="43">
        <v>0</v>
      </c>
      <c r="I40" s="41">
        <f t="shared" si="2"/>
        <v>0</v>
      </c>
      <c r="J40" s="42">
        <v>0</v>
      </c>
      <c r="K40" s="43">
        <v>0</v>
      </c>
      <c r="L40" s="41">
        <v>120</v>
      </c>
      <c r="M40" s="42">
        <v>8</v>
      </c>
      <c r="N40" s="181">
        <v>10</v>
      </c>
      <c r="O40" s="49">
        <f t="shared" si="8"/>
        <v>0</v>
      </c>
      <c r="P40" s="49">
        <f t="shared" si="9"/>
        <v>0</v>
      </c>
      <c r="Q40" s="49">
        <f t="shared" si="10"/>
        <v>0</v>
      </c>
      <c r="R40" s="49">
        <f t="shared" si="11"/>
        <v>0</v>
      </c>
      <c r="S40" s="50">
        <f t="shared" si="5"/>
        <v>0</v>
      </c>
      <c r="T40" s="50">
        <f t="shared" si="12"/>
        <v>0</v>
      </c>
      <c r="U40" s="51">
        <f t="shared" si="7"/>
        <v>0</v>
      </c>
      <c r="V40" s="49">
        <v>0</v>
      </c>
      <c r="W40" s="50">
        <v>0</v>
      </c>
      <c r="X40" s="167">
        <v>0.18</v>
      </c>
      <c r="Y40" s="168">
        <v>0.01</v>
      </c>
      <c r="Z40" s="182">
        <v>0.01</v>
      </c>
    </row>
    <row r="41" spans="1:26" s="178" customFormat="1" ht="13.5" customHeight="1">
      <c r="A41" s="480"/>
      <c r="B41" s="18" t="s">
        <v>36</v>
      </c>
      <c r="C41" s="41">
        <v>0</v>
      </c>
      <c r="D41" s="42">
        <v>0</v>
      </c>
      <c r="E41" s="42">
        <v>0</v>
      </c>
      <c r="F41" s="42">
        <v>0</v>
      </c>
      <c r="G41" s="43">
        <v>0</v>
      </c>
      <c r="H41" s="43">
        <v>0</v>
      </c>
      <c r="I41" s="41">
        <f t="shared" si="2"/>
        <v>0</v>
      </c>
      <c r="J41" s="42">
        <v>1</v>
      </c>
      <c r="K41" s="43">
        <v>0</v>
      </c>
      <c r="L41" s="41">
        <v>91</v>
      </c>
      <c r="M41" s="42">
        <v>10</v>
      </c>
      <c r="N41" s="181">
        <v>8</v>
      </c>
      <c r="O41" s="49">
        <f t="shared" si="8"/>
        <v>0</v>
      </c>
      <c r="P41" s="49">
        <f t="shared" si="9"/>
        <v>0</v>
      </c>
      <c r="Q41" s="49">
        <f t="shared" si="10"/>
        <v>0</v>
      </c>
      <c r="R41" s="49">
        <f t="shared" si="11"/>
        <v>0</v>
      </c>
      <c r="S41" s="50">
        <f t="shared" si="5"/>
        <v>0</v>
      </c>
      <c r="T41" s="50">
        <f t="shared" si="12"/>
        <v>0</v>
      </c>
      <c r="U41" s="51">
        <f t="shared" si="7"/>
        <v>0</v>
      </c>
      <c r="V41" s="49">
        <v>0.125</v>
      </c>
      <c r="W41" s="50">
        <v>0</v>
      </c>
      <c r="X41" s="167">
        <v>0.13</v>
      </c>
      <c r="Y41" s="168">
        <v>0.01</v>
      </c>
      <c r="Z41" s="182">
        <v>0.01</v>
      </c>
    </row>
    <row r="42" spans="1:26" s="178" customFormat="1" ht="13.5" customHeight="1">
      <c r="A42" s="480"/>
      <c r="B42" s="18" t="s">
        <v>37</v>
      </c>
      <c r="C42" s="41">
        <v>0</v>
      </c>
      <c r="D42" s="42">
        <v>0</v>
      </c>
      <c r="E42" s="42">
        <v>0</v>
      </c>
      <c r="F42" s="42">
        <v>0</v>
      </c>
      <c r="G42" s="43">
        <v>0</v>
      </c>
      <c r="H42" s="43">
        <v>0</v>
      </c>
      <c r="I42" s="41">
        <f t="shared" si="2"/>
        <v>0</v>
      </c>
      <c r="J42" s="42">
        <v>2</v>
      </c>
      <c r="K42" s="43">
        <v>0</v>
      </c>
      <c r="L42" s="41">
        <v>85</v>
      </c>
      <c r="M42" s="42">
        <v>11</v>
      </c>
      <c r="N42" s="181">
        <v>22</v>
      </c>
      <c r="O42" s="49">
        <f t="shared" si="8"/>
        <v>0</v>
      </c>
      <c r="P42" s="49">
        <f t="shared" si="9"/>
        <v>0</v>
      </c>
      <c r="Q42" s="49">
        <f t="shared" si="10"/>
        <v>0</v>
      </c>
      <c r="R42" s="49">
        <f t="shared" si="11"/>
        <v>0</v>
      </c>
      <c r="S42" s="50">
        <f t="shared" si="5"/>
        <v>0</v>
      </c>
      <c r="T42" s="50">
        <f t="shared" si="12"/>
        <v>0</v>
      </c>
      <c r="U42" s="51">
        <f t="shared" si="7"/>
        <v>0</v>
      </c>
      <c r="V42" s="49">
        <v>0.25</v>
      </c>
      <c r="W42" s="50">
        <v>0</v>
      </c>
      <c r="X42" s="167">
        <v>0.12</v>
      </c>
      <c r="Y42" s="168">
        <v>0.02</v>
      </c>
      <c r="Z42" s="182">
        <v>0.03</v>
      </c>
    </row>
    <row r="43" spans="1:26" s="178" customFormat="1" ht="13.5" customHeight="1">
      <c r="A43" s="480"/>
      <c r="B43" s="174" t="s">
        <v>38</v>
      </c>
      <c r="C43" s="56">
        <v>0</v>
      </c>
      <c r="D43" s="57">
        <v>0</v>
      </c>
      <c r="E43" s="57">
        <v>0</v>
      </c>
      <c r="F43" s="57">
        <v>0</v>
      </c>
      <c r="G43" s="58">
        <v>0</v>
      </c>
      <c r="H43" s="58">
        <v>0</v>
      </c>
      <c r="I43" s="56">
        <f t="shared" si="2"/>
        <v>0</v>
      </c>
      <c r="J43" s="57">
        <v>0</v>
      </c>
      <c r="K43" s="58">
        <v>0</v>
      </c>
      <c r="L43" s="56">
        <v>82</v>
      </c>
      <c r="M43" s="57">
        <v>10</v>
      </c>
      <c r="N43" s="317">
        <v>6</v>
      </c>
      <c r="O43" s="64">
        <f t="shared" si="8"/>
        <v>0</v>
      </c>
      <c r="P43" s="64">
        <f t="shared" si="9"/>
        <v>0</v>
      </c>
      <c r="Q43" s="64">
        <f t="shared" si="10"/>
        <v>0</v>
      </c>
      <c r="R43" s="64">
        <f t="shared" si="11"/>
        <v>0</v>
      </c>
      <c r="S43" s="65">
        <f t="shared" si="5"/>
        <v>0</v>
      </c>
      <c r="T43" s="65">
        <f t="shared" si="12"/>
        <v>0</v>
      </c>
      <c r="U43" s="66">
        <f t="shared" si="7"/>
        <v>0</v>
      </c>
      <c r="V43" s="64">
        <v>0</v>
      </c>
      <c r="W43" s="65">
        <v>0</v>
      </c>
      <c r="X43" s="179">
        <v>0.12</v>
      </c>
      <c r="Y43" s="180">
        <v>0.01</v>
      </c>
      <c r="Z43" s="318">
        <v>0.01</v>
      </c>
    </row>
    <row r="44" spans="1:26" s="178" customFormat="1" ht="13.5" customHeight="1">
      <c r="A44" s="480">
        <v>10</v>
      </c>
      <c r="B44" s="17" t="s">
        <v>39</v>
      </c>
      <c r="C44" s="128">
        <v>0</v>
      </c>
      <c r="D44" s="129">
        <v>0</v>
      </c>
      <c r="E44" s="129">
        <v>0</v>
      </c>
      <c r="F44" s="129">
        <v>0</v>
      </c>
      <c r="G44" s="130">
        <v>0</v>
      </c>
      <c r="H44" s="130">
        <v>0</v>
      </c>
      <c r="I44" s="128">
        <f t="shared" si="2"/>
        <v>0</v>
      </c>
      <c r="J44" s="129">
        <v>0</v>
      </c>
      <c r="K44" s="130">
        <v>0</v>
      </c>
      <c r="L44" s="128">
        <v>131</v>
      </c>
      <c r="M44" s="129">
        <v>14</v>
      </c>
      <c r="N44" s="183">
        <v>8</v>
      </c>
      <c r="O44" s="81">
        <f t="shared" si="8"/>
        <v>0</v>
      </c>
      <c r="P44" s="81">
        <f t="shared" si="9"/>
        <v>0</v>
      </c>
      <c r="Q44" s="81">
        <f t="shared" si="10"/>
        <v>0</v>
      </c>
      <c r="R44" s="81">
        <f t="shared" si="11"/>
        <v>0</v>
      </c>
      <c r="S44" s="82">
        <f t="shared" si="5"/>
        <v>0</v>
      </c>
      <c r="T44" s="82">
        <f t="shared" si="12"/>
        <v>0</v>
      </c>
      <c r="U44" s="83">
        <f t="shared" si="7"/>
        <v>0</v>
      </c>
      <c r="V44" s="81">
        <v>0</v>
      </c>
      <c r="W44" s="82">
        <v>0</v>
      </c>
      <c r="X44" s="171">
        <v>0.19</v>
      </c>
      <c r="Y44" s="172">
        <v>0.02</v>
      </c>
      <c r="Z44" s="184">
        <v>0.01</v>
      </c>
    </row>
    <row r="45" spans="1:26" s="178" customFormat="1" ht="13.5" customHeight="1">
      <c r="A45" s="480"/>
      <c r="B45" s="18" t="s">
        <v>40</v>
      </c>
      <c r="C45" s="41">
        <v>0</v>
      </c>
      <c r="D45" s="42">
        <v>0</v>
      </c>
      <c r="E45" s="42">
        <v>0</v>
      </c>
      <c r="F45" s="42">
        <v>0</v>
      </c>
      <c r="G45" s="43">
        <v>0</v>
      </c>
      <c r="H45" s="43">
        <v>0</v>
      </c>
      <c r="I45" s="41">
        <f t="shared" si="2"/>
        <v>0</v>
      </c>
      <c r="J45" s="42">
        <v>0</v>
      </c>
      <c r="K45" s="43">
        <v>0</v>
      </c>
      <c r="L45" s="41">
        <v>83</v>
      </c>
      <c r="M45" s="42">
        <v>12</v>
      </c>
      <c r="N45" s="181">
        <v>7</v>
      </c>
      <c r="O45" s="49">
        <f t="shared" si="8"/>
        <v>0</v>
      </c>
      <c r="P45" s="49">
        <f t="shared" si="9"/>
        <v>0</v>
      </c>
      <c r="Q45" s="49">
        <f t="shared" si="10"/>
        <v>0</v>
      </c>
      <c r="R45" s="49">
        <f t="shared" si="11"/>
        <v>0</v>
      </c>
      <c r="S45" s="50">
        <f t="shared" si="5"/>
        <v>0</v>
      </c>
      <c r="T45" s="50">
        <f t="shared" si="12"/>
        <v>0</v>
      </c>
      <c r="U45" s="51">
        <f t="shared" si="7"/>
        <v>0</v>
      </c>
      <c r="V45" s="49">
        <v>0</v>
      </c>
      <c r="W45" s="50">
        <v>0</v>
      </c>
      <c r="X45" s="167">
        <v>0.12</v>
      </c>
      <c r="Y45" s="168">
        <v>0.02</v>
      </c>
      <c r="Z45" s="182">
        <v>0.01</v>
      </c>
    </row>
    <row r="46" spans="1:26" s="178" customFormat="1" ht="13.5" customHeight="1">
      <c r="A46" s="480"/>
      <c r="B46" s="18" t="s">
        <v>41</v>
      </c>
      <c r="C46" s="41">
        <v>0</v>
      </c>
      <c r="D46" s="42">
        <v>0</v>
      </c>
      <c r="E46" s="42">
        <v>0</v>
      </c>
      <c r="F46" s="42">
        <v>0</v>
      </c>
      <c r="G46" s="43">
        <v>0</v>
      </c>
      <c r="H46" s="43">
        <v>0</v>
      </c>
      <c r="I46" s="41">
        <f t="shared" si="2"/>
        <v>0</v>
      </c>
      <c r="J46" s="42">
        <v>0</v>
      </c>
      <c r="K46" s="43">
        <v>0</v>
      </c>
      <c r="L46" s="41">
        <v>108</v>
      </c>
      <c r="M46" s="42">
        <v>13</v>
      </c>
      <c r="N46" s="181">
        <v>9</v>
      </c>
      <c r="O46" s="49">
        <f t="shared" si="8"/>
        <v>0</v>
      </c>
      <c r="P46" s="49">
        <f t="shared" si="9"/>
        <v>0</v>
      </c>
      <c r="Q46" s="49">
        <f t="shared" si="10"/>
        <v>0</v>
      </c>
      <c r="R46" s="49">
        <f t="shared" si="11"/>
        <v>0</v>
      </c>
      <c r="S46" s="50">
        <f t="shared" si="5"/>
        <v>0</v>
      </c>
      <c r="T46" s="50">
        <f t="shared" si="12"/>
        <v>0</v>
      </c>
      <c r="U46" s="51">
        <f t="shared" si="7"/>
        <v>0</v>
      </c>
      <c r="V46" s="49">
        <v>0</v>
      </c>
      <c r="W46" s="50">
        <v>0</v>
      </c>
      <c r="X46" s="167">
        <v>0.16</v>
      </c>
      <c r="Y46" s="168">
        <v>0.02</v>
      </c>
      <c r="Z46" s="182">
        <v>0.01</v>
      </c>
    </row>
    <row r="47" spans="1:26" s="178" customFormat="1" ht="13.5" customHeight="1">
      <c r="A47" s="480"/>
      <c r="B47" s="18" t="s">
        <v>42</v>
      </c>
      <c r="C47" s="41">
        <v>0</v>
      </c>
      <c r="D47" s="42">
        <v>0</v>
      </c>
      <c r="E47" s="42">
        <v>0</v>
      </c>
      <c r="F47" s="42">
        <v>0</v>
      </c>
      <c r="G47" s="43">
        <v>0</v>
      </c>
      <c r="H47" s="43">
        <v>0</v>
      </c>
      <c r="I47" s="41">
        <f t="shared" si="2"/>
        <v>0</v>
      </c>
      <c r="J47" s="42">
        <v>0</v>
      </c>
      <c r="K47" s="43">
        <v>0</v>
      </c>
      <c r="L47" s="41">
        <v>59</v>
      </c>
      <c r="M47" s="42">
        <v>8</v>
      </c>
      <c r="N47" s="181">
        <v>12</v>
      </c>
      <c r="O47" s="49">
        <f t="shared" si="8"/>
        <v>0</v>
      </c>
      <c r="P47" s="49">
        <f t="shared" si="9"/>
        <v>0</v>
      </c>
      <c r="Q47" s="49">
        <f t="shared" si="10"/>
        <v>0</v>
      </c>
      <c r="R47" s="49">
        <f t="shared" si="11"/>
        <v>0</v>
      </c>
      <c r="S47" s="50">
        <f t="shared" si="5"/>
        <v>0</v>
      </c>
      <c r="T47" s="50">
        <f t="shared" si="12"/>
        <v>0</v>
      </c>
      <c r="U47" s="51">
        <f t="shared" si="7"/>
        <v>0</v>
      </c>
      <c r="V47" s="49">
        <v>0</v>
      </c>
      <c r="W47" s="50">
        <v>0</v>
      </c>
      <c r="X47" s="167">
        <v>0.09</v>
      </c>
      <c r="Y47" s="168">
        <v>0.01</v>
      </c>
      <c r="Z47" s="182">
        <v>0.02</v>
      </c>
    </row>
    <row r="48" spans="1:26" s="178" customFormat="1" ht="13.5" customHeight="1">
      <c r="A48" s="480">
        <v>11</v>
      </c>
      <c r="B48" s="17" t="s">
        <v>43</v>
      </c>
      <c r="C48" s="128">
        <v>0</v>
      </c>
      <c r="D48" s="129">
        <v>0</v>
      </c>
      <c r="E48" s="129">
        <v>0</v>
      </c>
      <c r="F48" s="129">
        <v>0</v>
      </c>
      <c r="G48" s="130">
        <v>0</v>
      </c>
      <c r="H48" s="130">
        <v>0</v>
      </c>
      <c r="I48" s="128">
        <f t="shared" si="2"/>
        <v>0</v>
      </c>
      <c r="J48" s="129">
        <v>0</v>
      </c>
      <c r="K48" s="130">
        <v>0</v>
      </c>
      <c r="L48" s="128">
        <v>57</v>
      </c>
      <c r="M48" s="129">
        <v>6</v>
      </c>
      <c r="N48" s="183">
        <v>2</v>
      </c>
      <c r="O48" s="81">
        <f t="shared" si="8"/>
        <v>0</v>
      </c>
      <c r="P48" s="81">
        <f t="shared" si="9"/>
        <v>0</v>
      </c>
      <c r="Q48" s="81">
        <f t="shared" si="10"/>
        <v>0</v>
      </c>
      <c r="R48" s="81">
        <f t="shared" si="11"/>
        <v>0</v>
      </c>
      <c r="S48" s="82">
        <f t="shared" si="5"/>
        <v>0</v>
      </c>
      <c r="T48" s="82">
        <f t="shared" si="12"/>
        <v>0</v>
      </c>
      <c r="U48" s="83">
        <f t="shared" si="7"/>
        <v>0</v>
      </c>
      <c r="V48" s="81">
        <v>0</v>
      </c>
      <c r="W48" s="82">
        <v>0</v>
      </c>
      <c r="X48" s="171">
        <v>0.08</v>
      </c>
      <c r="Y48" s="172">
        <v>0.01</v>
      </c>
      <c r="Z48" s="184">
        <v>0</v>
      </c>
    </row>
    <row r="49" spans="1:26" s="178" customFormat="1" ht="13.5" customHeight="1">
      <c r="A49" s="480"/>
      <c r="B49" s="18" t="s">
        <v>44</v>
      </c>
      <c r="C49" s="41">
        <v>0</v>
      </c>
      <c r="D49" s="42">
        <v>0</v>
      </c>
      <c r="E49" s="42">
        <v>0</v>
      </c>
      <c r="F49" s="42">
        <v>0</v>
      </c>
      <c r="G49" s="43">
        <v>0</v>
      </c>
      <c r="H49" s="43">
        <v>0</v>
      </c>
      <c r="I49" s="41">
        <f t="shared" si="2"/>
        <v>0</v>
      </c>
      <c r="J49" s="42">
        <v>0</v>
      </c>
      <c r="K49" s="43">
        <v>0</v>
      </c>
      <c r="L49" s="41">
        <v>81</v>
      </c>
      <c r="M49" s="42">
        <v>10</v>
      </c>
      <c r="N49" s="181">
        <v>4</v>
      </c>
      <c r="O49" s="49">
        <f t="shared" si="8"/>
        <v>0</v>
      </c>
      <c r="P49" s="49">
        <f t="shared" si="9"/>
        <v>0</v>
      </c>
      <c r="Q49" s="49">
        <f t="shared" si="10"/>
        <v>0</v>
      </c>
      <c r="R49" s="49">
        <f t="shared" si="11"/>
        <v>0</v>
      </c>
      <c r="S49" s="50">
        <f t="shared" si="5"/>
        <v>0</v>
      </c>
      <c r="T49" s="50">
        <f t="shared" si="12"/>
        <v>0</v>
      </c>
      <c r="U49" s="51">
        <f t="shared" si="7"/>
        <v>0</v>
      </c>
      <c r="V49" s="49">
        <v>0</v>
      </c>
      <c r="W49" s="50">
        <v>0</v>
      </c>
      <c r="X49" s="167">
        <v>0.12</v>
      </c>
      <c r="Y49" s="168">
        <v>0.01</v>
      </c>
      <c r="Z49" s="182">
        <v>0.01</v>
      </c>
    </row>
    <row r="50" spans="1:26" s="178" customFormat="1" ht="13.5" customHeight="1">
      <c r="A50" s="480"/>
      <c r="B50" s="18" t="s">
        <v>45</v>
      </c>
      <c r="C50" s="41">
        <v>0</v>
      </c>
      <c r="D50" s="42">
        <v>0</v>
      </c>
      <c r="E50" s="42">
        <v>0</v>
      </c>
      <c r="F50" s="42">
        <v>0</v>
      </c>
      <c r="G50" s="43">
        <v>0</v>
      </c>
      <c r="H50" s="43">
        <v>0</v>
      </c>
      <c r="I50" s="41">
        <f t="shared" si="2"/>
        <v>0</v>
      </c>
      <c r="J50" s="42">
        <v>0</v>
      </c>
      <c r="K50" s="43">
        <v>0</v>
      </c>
      <c r="L50" s="41">
        <v>171</v>
      </c>
      <c r="M50" s="42">
        <v>13</v>
      </c>
      <c r="N50" s="181">
        <v>11</v>
      </c>
      <c r="O50" s="49">
        <f t="shared" si="8"/>
        <v>0</v>
      </c>
      <c r="P50" s="49">
        <f t="shared" si="9"/>
        <v>0</v>
      </c>
      <c r="Q50" s="49">
        <f t="shared" si="10"/>
        <v>0</v>
      </c>
      <c r="R50" s="49">
        <f t="shared" si="11"/>
        <v>0</v>
      </c>
      <c r="S50" s="50">
        <f t="shared" si="5"/>
        <v>0</v>
      </c>
      <c r="T50" s="50">
        <f t="shared" si="12"/>
        <v>0</v>
      </c>
      <c r="U50" s="51">
        <f t="shared" si="7"/>
        <v>0</v>
      </c>
      <c r="V50" s="49">
        <v>0</v>
      </c>
      <c r="W50" s="50">
        <v>0</v>
      </c>
      <c r="X50" s="167">
        <v>0.25</v>
      </c>
      <c r="Y50" s="168">
        <v>0.02</v>
      </c>
      <c r="Z50" s="182">
        <v>0.02</v>
      </c>
    </row>
    <row r="51" spans="1:26" s="178" customFormat="1" ht="13.5" customHeight="1">
      <c r="A51" s="480"/>
      <c r="B51" s="18" t="s">
        <v>46</v>
      </c>
      <c r="C51" s="41">
        <v>0</v>
      </c>
      <c r="D51" s="42">
        <v>0</v>
      </c>
      <c r="E51" s="42">
        <v>0</v>
      </c>
      <c r="F51" s="42">
        <v>0</v>
      </c>
      <c r="G51" s="43">
        <v>0</v>
      </c>
      <c r="H51" s="43">
        <v>0</v>
      </c>
      <c r="I51" s="41">
        <f t="shared" si="2"/>
        <v>0</v>
      </c>
      <c r="J51" s="42">
        <v>0</v>
      </c>
      <c r="K51" s="43">
        <v>0</v>
      </c>
      <c r="L51" s="41">
        <v>180</v>
      </c>
      <c r="M51" s="42">
        <v>15</v>
      </c>
      <c r="N51" s="181">
        <v>8</v>
      </c>
      <c r="O51" s="49">
        <f t="shared" si="8"/>
        <v>0</v>
      </c>
      <c r="P51" s="49">
        <f t="shared" si="9"/>
        <v>0</v>
      </c>
      <c r="Q51" s="49">
        <f t="shared" si="10"/>
        <v>0</v>
      </c>
      <c r="R51" s="49">
        <f t="shared" si="11"/>
        <v>0</v>
      </c>
      <c r="S51" s="50">
        <f t="shared" si="5"/>
        <v>0</v>
      </c>
      <c r="T51" s="50">
        <f t="shared" si="12"/>
        <v>0</v>
      </c>
      <c r="U51" s="51">
        <f t="shared" si="7"/>
        <v>0</v>
      </c>
      <c r="V51" s="49">
        <v>0</v>
      </c>
      <c r="W51" s="50">
        <v>0</v>
      </c>
      <c r="X51" s="167">
        <v>0.27</v>
      </c>
      <c r="Y51" s="168">
        <v>0.02</v>
      </c>
      <c r="Z51" s="182">
        <v>0.01</v>
      </c>
    </row>
    <row r="52" spans="1:26" s="178" customFormat="1" ht="13.5" customHeight="1">
      <c r="A52" s="480">
        <v>12</v>
      </c>
      <c r="B52" s="17" t="s">
        <v>47</v>
      </c>
      <c r="C52" s="128">
        <v>0</v>
      </c>
      <c r="D52" s="129">
        <v>0</v>
      </c>
      <c r="E52" s="129">
        <v>0</v>
      </c>
      <c r="F52" s="129">
        <v>0</v>
      </c>
      <c r="G52" s="130">
        <v>0</v>
      </c>
      <c r="H52" s="130">
        <v>0</v>
      </c>
      <c r="I52" s="128">
        <f t="shared" si="2"/>
        <v>0</v>
      </c>
      <c r="J52" s="129">
        <v>1</v>
      </c>
      <c r="K52" s="130">
        <v>0</v>
      </c>
      <c r="L52" s="128">
        <v>29</v>
      </c>
      <c r="M52" s="129">
        <v>10</v>
      </c>
      <c r="N52" s="183">
        <v>9</v>
      </c>
      <c r="O52" s="81">
        <f t="shared" si="8"/>
        <v>0</v>
      </c>
      <c r="P52" s="81">
        <f t="shared" si="9"/>
        <v>0</v>
      </c>
      <c r="Q52" s="81">
        <f t="shared" si="10"/>
        <v>0</v>
      </c>
      <c r="R52" s="81">
        <f t="shared" si="11"/>
        <v>0</v>
      </c>
      <c r="S52" s="82">
        <f t="shared" si="5"/>
        <v>0</v>
      </c>
      <c r="T52" s="82">
        <f t="shared" si="12"/>
        <v>0</v>
      </c>
      <c r="U52" s="83">
        <f t="shared" si="7"/>
        <v>0</v>
      </c>
      <c r="V52" s="81">
        <v>0.125</v>
      </c>
      <c r="W52" s="82">
        <v>0</v>
      </c>
      <c r="X52" s="171">
        <v>0.04</v>
      </c>
      <c r="Y52" s="172">
        <v>0.01</v>
      </c>
      <c r="Z52" s="184">
        <v>0.01</v>
      </c>
    </row>
    <row r="53" spans="1:26" s="178" customFormat="1" ht="13.5" customHeight="1">
      <c r="A53" s="480"/>
      <c r="B53" s="18" t="s">
        <v>48</v>
      </c>
      <c r="C53" s="41">
        <v>0</v>
      </c>
      <c r="D53" s="42">
        <v>0</v>
      </c>
      <c r="E53" s="42">
        <v>0</v>
      </c>
      <c r="F53" s="42">
        <v>0</v>
      </c>
      <c r="G53" s="43">
        <v>0</v>
      </c>
      <c r="H53" s="43">
        <v>0</v>
      </c>
      <c r="I53" s="41">
        <f t="shared" si="2"/>
        <v>0</v>
      </c>
      <c r="J53" s="42">
        <v>0</v>
      </c>
      <c r="K53" s="43">
        <v>0</v>
      </c>
      <c r="L53" s="41">
        <v>17</v>
      </c>
      <c r="M53" s="42">
        <v>12</v>
      </c>
      <c r="N53" s="181">
        <v>9</v>
      </c>
      <c r="O53" s="49">
        <f t="shared" si="8"/>
        <v>0</v>
      </c>
      <c r="P53" s="49">
        <f t="shared" si="9"/>
        <v>0</v>
      </c>
      <c r="Q53" s="49">
        <f t="shared" si="10"/>
        <v>0</v>
      </c>
      <c r="R53" s="49">
        <f t="shared" si="11"/>
        <v>0</v>
      </c>
      <c r="S53" s="50">
        <f t="shared" si="5"/>
        <v>0</v>
      </c>
      <c r="T53" s="50">
        <f t="shared" si="12"/>
        <v>0</v>
      </c>
      <c r="U53" s="51">
        <f t="shared" si="7"/>
        <v>0</v>
      </c>
      <c r="V53" s="49">
        <v>0</v>
      </c>
      <c r="W53" s="50">
        <v>0</v>
      </c>
      <c r="X53" s="167">
        <v>0.02</v>
      </c>
      <c r="Y53" s="168">
        <v>0.02</v>
      </c>
      <c r="Z53" s="182">
        <v>0.01</v>
      </c>
    </row>
    <row r="54" spans="1:26" s="178" customFormat="1" ht="13.5" customHeight="1">
      <c r="A54" s="480"/>
      <c r="B54" s="18" t="s">
        <v>49</v>
      </c>
      <c r="C54" s="41">
        <v>0</v>
      </c>
      <c r="D54" s="42">
        <v>0</v>
      </c>
      <c r="E54" s="42">
        <v>0</v>
      </c>
      <c r="F54" s="42">
        <v>0</v>
      </c>
      <c r="G54" s="43">
        <v>0</v>
      </c>
      <c r="H54" s="43">
        <v>0</v>
      </c>
      <c r="I54" s="41">
        <f t="shared" si="2"/>
        <v>0</v>
      </c>
      <c r="J54" s="42">
        <v>0</v>
      </c>
      <c r="K54" s="43">
        <v>0</v>
      </c>
      <c r="L54" s="41">
        <v>20</v>
      </c>
      <c r="M54" s="42">
        <v>20</v>
      </c>
      <c r="N54" s="181">
        <v>10</v>
      </c>
      <c r="O54" s="49">
        <f t="shared" si="8"/>
        <v>0</v>
      </c>
      <c r="P54" s="49">
        <f t="shared" si="9"/>
        <v>0</v>
      </c>
      <c r="Q54" s="49">
        <f t="shared" si="10"/>
        <v>0</v>
      </c>
      <c r="R54" s="49">
        <f t="shared" si="11"/>
        <v>0</v>
      </c>
      <c r="S54" s="50">
        <f t="shared" si="5"/>
        <v>0</v>
      </c>
      <c r="T54" s="50">
        <f t="shared" si="12"/>
        <v>0</v>
      </c>
      <c r="U54" s="51">
        <f t="shared" si="7"/>
        <v>0</v>
      </c>
      <c r="V54" s="49">
        <v>0</v>
      </c>
      <c r="W54" s="50">
        <v>0</v>
      </c>
      <c r="X54" s="167">
        <v>0.03</v>
      </c>
      <c r="Y54" s="168">
        <v>0.03</v>
      </c>
      <c r="Z54" s="182">
        <v>0.01</v>
      </c>
    </row>
    <row r="55" spans="1:26" s="178" customFormat="1" ht="13.5" customHeight="1">
      <c r="A55" s="480"/>
      <c r="B55" s="18" t="s">
        <v>50</v>
      </c>
      <c r="C55" s="41">
        <v>0</v>
      </c>
      <c r="D55" s="42">
        <v>0</v>
      </c>
      <c r="E55" s="42">
        <v>0</v>
      </c>
      <c r="F55" s="42">
        <v>0</v>
      </c>
      <c r="G55" s="43">
        <v>0</v>
      </c>
      <c r="H55" s="43">
        <v>0</v>
      </c>
      <c r="I55" s="41">
        <f t="shared" si="2"/>
        <v>0</v>
      </c>
      <c r="J55" s="42">
        <v>1</v>
      </c>
      <c r="K55" s="43">
        <v>0</v>
      </c>
      <c r="L55" s="41">
        <v>17</v>
      </c>
      <c r="M55" s="42">
        <v>23</v>
      </c>
      <c r="N55" s="181">
        <v>15</v>
      </c>
      <c r="O55" s="49">
        <f t="shared" si="8"/>
        <v>0</v>
      </c>
      <c r="P55" s="49">
        <f t="shared" si="9"/>
        <v>0</v>
      </c>
      <c r="Q55" s="49">
        <f t="shared" si="10"/>
        <v>0</v>
      </c>
      <c r="R55" s="49">
        <f t="shared" si="11"/>
        <v>0</v>
      </c>
      <c r="S55" s="50">
        <f t="shared" si="5"/>
        <v>0</v>
      </c>
      <c r="T55" s="50">
        <f t="shared" si="12"/>
        <v>0</v>
      </c>
      <c r="U55" s="51">
        <f t="shared" si="7"/>
        <v>0</v>
      </c>
      <c r="V55" s="49">
        <v>0.125</v>
      </c>
      <c r="W55" s="50">
        <v>0</v>
      </c>
      <c r="X55" s="167">
        <v>0.02</v>
      </c>
      <c r="Y55" s="168">
        <v>0.03</v>
      </c>
      <c r="Z55" s="182">
        <v>0.02</v>
      </c>
    </row>
    <row r="56" spans="1:26" s="178" customFormat="1" ht="13.5" customHeight="1">
      <c r="A56" s="480"/>
      <c r="B56" s="18" t="s">
        <v>51</v>
      </c>
      <c r="C56" s="41">
        <v>0</v>
      </c>
      <c r="D56" s="42">
        <v>0</v>
      </c>
      <c r="E56" s="42">
        <v>0</v>
      </c>
      <c r="F56" s="42">
        <v>0</v>
      </c>
      <c r="G56" s="43">
        <v>0</v>
      </c>
      <c r="H56" s="43">
        <v>0</v>
      </c>
      <c r="I56" s="41">
        <f t="shared" si="2"/>
        <v>0</v>
      </c>
      <c r="J56" s="42">
        <v>0</v>
      </c>
      <c r="K56" s="43">
        <v>0</v>
      </c>
      <c r="L56" s="41">
        <v>6</v>
      </c>
      <c r="M56" s="42">
        <v>11</v>
      </c>
      <c r="N56" s="181">
        <v>10</v>
      </c>
      <c r="O56" s="49">
        <f t="shared" si="8"/>
        <v>0</v>
      </c>
      <c r="P56" s="49">
        <f t="shared" si="9"/>
        <v>0</v>
      </c>
      <c r="Q56" s="49">
        <f t="shared" si="10"/>
        <v>0</v>
      </c>
      <c r="R56" s="49">
        <f t="shared" si="11"/>
        <v>0</v>
      </c>
      <c r="S56" s="50">
        <f t="shared" si="5"/>
        <v>0</v>
      </c>
      <c r="T56" s="50">
        <f t="shared" si="12"/>
        <v>0</v>
      </c>
      <c r="U56" s="51">
        <f t="shared" si="7"/>
        <v>0</v>
      </c>
      <c r="V56" s="49">
        <v>0</v>
      </c>
      <c r="W56" s="50">
        <v>0</v>
      </c>
      <c r="X56" s="167">
        <v>0.01</v>
      </c>
      <c r="Y56" s="168">
        <v>0.02</v>
      </c>
      <c r="Z56" s="182">
        <v>0.01</v>
      </c>
    </row>
    <row r="57" spans="1:26" s="178" customFormat="1" ht="13.5" customHeight="1">
      <c r="A57" s="495"/>
      <c r="B57" s="185">
        <v>53</v>
      </c>
      <c r="C57" s="186">
        <v>0</v>
      </c>
      <c r="D57" s="187">
        <v>0</v>
      </c>
      <c r="E57" s="187">
        <v>0</v>
      </c>
      <c r="F57" s="187">
        <v>0</v>
      </c>
      <c r="G57" s="188">
        <v>0</v>
      </c>
      <c r="H57" s="188">
        <v>0</v>
      </c>
      <c r="I57" s="186">
        <f t="shared" si="2"/>
        <v>0</v>
      </c>
      <c r="J57" s="187">
        <v>0</v>
      </c>
      <c r="K57" s="189">
        <v>0</v>
      </c>
      <c r="L57" s="186"/>
      <c r="M57" s="188"/>
      <c r="N57" s="190">
        <v>7</v>
      </c>
      <c r="O57" s="104"/>
      <c r="P57" s="105"/>
      <c r="Q57" s="105"/>
      <c r="R57" s="105"/>
      <c r="S57" s="106"/>
      <c r="T57" s="106"/>
      <c r="U57" s="107">
        <f t="shared" si="7"/>
        <v>0</v>
      </c>
      <c r="V57" s="105">
        <v>0</v>
      </c>
      <c r="W57" s="195">
        <v>0</v>
      </c>
      <c r="X57" s="110"/>
      <c r="Y57" s="196"/>
      <c r="Z57" s="197">
        <v>0.01</v>
      </c>
    </row>
    <row r="58" spans="1:26" s="178" customFormat="1" ht="15.75" customHeight="1">
      <c r="A58" s="515" t="s">
        <v>60</v>
      </c>
      <c r="B58" s="516"/>
      <c r="C58" s="198">
        <f aca="true" t="shared" si="13" ref="C58:H58">SUM(C5:C57)</f>
        <v>3</v>
      </c>
      <c r="D58" s="199">
        <f t="shared" si="13"/>
        <v>0</v>
      </c>
      <c r="E58" s="199">
        <f t="shared" si="13"/>
        <v>3</v>
      </c>
      <c r="F58" s="199">
        <f t="shared" si="13"/>
        <v>0</v>
      </c>
      <c r="G58" s="200">
        <f t="shared" si="13"/>
        <v>0</v>
      </c>
      <c r="H58" s="200">
        <f t="shared" si="13"/>
        <v>0</v>
      </c>
      <c r="I58" s="198">
        <f aca="true" t="shared" si="14" ref="I58:O58">SUM(I5:I57)</f>
        <v>6</v>
      </c>
      <c r="J58" s="199">
        <f t="shared" si="14"/>
        <v>10</v>
      </c>
      <c r="K58" s="200">
        <f t="shared" si="14"/>
        <v>4</v>
      </c>
      <c r="L58" s="198">
        <f t="shared" si="14"/>
        <v>4629</v>
      </c>
      <c r="M58" s="200">
        <f t="shared" si="14"/>
        <v>635</v>
      </c>
      <c r="N58" s="202">
        <f t="shared" si="14"/>
        <v>503</v>
      </c>
      <c r="O58" s="278">
        <f t="shared" si="14"/>
        <v>3</v>
      </c>
      <c r="P58" s="205">
        <f aca="true" t="shared" si="15" ref="P58:U58">SUM(P5:P57)</f>
        <v>0</v>
      </c>
      <c r="Q58" s="205">
        <f t="shared" si="15"/>
        <v>1</v>
      </c>
      <c r="R58" s="205">
        <f t="shared" si="15"/>
        <v>0</v>
      </c>
      <c r="S58" s="206">
        <f t="shared" si="15"/>
        <v>0</v>
      </c>
      <c r="T58" s="206">
        <f t="shared" si="15"/>
        <v>0</v>
      </c>
      <c r="U58" s="204">
        <f t="shared" si="15"/>
        <v>0.75</v>
      </c>
      <c r="V58" s="205">
        <f>SUM(V5:V57)</f>
        <v>1.25</v>
      </c>
      <c r="W58" s="206">
        <f>SUM(W5:W57)</f>
        <v>0.5</v>
      </c>
      <c r="X58" s="204">
        <v>6.85</v>
      </c>
      <c r="Y58" s="205">
        <v>0.94</v>
      </c>
      <c r="Z58" s="207">
        <v>0.75</v>
      </c>
    </row>
    <row r="59" spans="2:26" s="164" customFormat="1" ht="13.5" customHeight="1">
      <c r="B59" s="319"/>
      <c r="C59" s="320"/>
      <c r="D59" s="320"/>
      <c r="E59" s="320"/>
      <c r="F59" s="320"/>
      <c r="G59" s="320"/>
      <c r="H59" s="320"/>
      <c r="I59" s="320"/>
      <c r="K59" s="320"/>
      <c r="N59" s="209"/>
      <c r="O59" s="211" t="s">
        <v>96</v>
      </c>
      <c r="P59" s="320"/>
      <c r="R59" s="320"/>
      <c r="S59" s="320"/>
      <c r="T59" s="320"/>
      <c r="U59" s="320"/>
      <c r="V59" s="320"/>
      <c r="W59" s="320"/>
      <c r="X59" s="320"/>
      <c r="Y59" s="320"/>
      <c r="Z59" s="281"/>
    </row>
  </sheetData>
  <sheetProtection/>
  <mergeCells count="21">
    <mergeCell ref="L3:N3"/>
    <mergeCell ref="A26:A30"/>
    <mergeCell ref="A31:A34"/>
    <mergeCell ref="A18:A21"/>
    <mergeCell ref="O2:Z2"/>
    <mergeCell ref="C2:N2"/>
    <mergeCell ref="C3:H3"/>
    <mergeCell ref="I3:K3"/>
    <mergeCell ref="O3:T3"/>
    <mergeCell ref="X3:Z3"/>
    <mergeCell ref="U3:W3"/>
    <mergeCell ref="A58:B58"/>
    <mergeCell ref="A39:A43"/>
    <mergeCell ref="A44:A47"/>
    <mergeCell ref="A48:A51"/>
    <mergeCell ref="A52:A57"/>
    <mergeCell ref="A5:A8"/>
    <mergeCell ref="A9:A12"/>
    <mergeCell ref="A35:A38"/>
    <mergeCell ref="A22:A25"/>
    <mergeCell ref="A13:A17"/>
  </mergeCells>
  <printOptions/>
  <pageMargins left="0.9448818897637796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212" customWidth="1"/>
    <col min="2" max="2" width="6.25390625" style="213" customWidth="1"/>
    <col min="3" max="11" width="7.625" style="214" customWidth="1"/>
    <col min="12" max="14" width="7.875" style="214" customWidth="1"/>
    <col min="15" max="23" width="7.625" style="214" customWidth="1"/>
    <col min="24" max="26" width="7.875" style="214" customWidth="1"/>
    <col min="27" max="16384" width="9.00390625" style="212" customWidth="1"/>
  </cols>
  <sheetData>
    <row r="1" spans="1:25" s="150" customFormat="1" ht="24.75" customHeight="1">
      <c r="A1" s="19" t="s">
        <v>73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s="151" customFormat="1" ht="18" customHeight="1">
      <c r="A2" s="25"/>
      <c r="B2" s="309"/>
      <c r="C2" s="464" t="s">
        <v>92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5"/>
      <c r="O2" s="508" t="s">
        <v>91</v>
      </c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3"/>
    </row>
    <row r="3" spans="1:26" s="151" customFormat="1" ht="18" customHeight="1">
      <c r="A3" s="27"/>
      <c r="B3" s="310"/>
      <c r="C3" s="466" t="s">
        <v>112</v>
      </c>
      <c r="D3" s="467"/>
      <c r="E3" s="467"/>
      <c r="F3" s="467"/>
      <c r="G3" s="467"/>
      <c r="H3" s="467"/>
      <c r="I3" s="468" t="s">
        <v>53</v>
      </c>
      <c r="J3" s="469"/>
      <c r="K3" s="469"/>
      <c r="L3" s="473" t="s">
        <v>59</v>
      </c>
      <c r="M3" s="474"/>
      <c r="N3" s="475"/>
      <c r="O3" s="466" t="s">
        <v>112</v>
      </c>
      <c r="P3" s="467"/>
      <c r="Q3" s="467"/>
      <c r="R3" s="467"/>
      <c r="S3" s="467"/>
      <c r="T3" s="467"/>
      <c r="U3" s="481" t="s">
        <v>57</v>
      </c>
      <c r="V3" s="482"/>
      <c r="W3" s="482"/>
      <c r="X3" s="470" t="s">
        <v>58</v>
      </c>
      <c r="Y3" s="471"/>
      <c r="Z3" s="472"/>
    </row>
    <row r="4" spans="1:26" s="155" customFormat="1" ht="69.75" customHeight="1">
      <c r="A4" s="29" t="s">
        <v>54</v>
      </c>
      <c r="B4" s="30" t="s">
        <v>55</v>
      </c>
      <c r="C4" s="153" t="s">
        <v>84</v>
      </c>
      <c r="D4" s="32" t="s">
        <v>85</v>
      </c>
      <c r="E4" s="32" t="s">
        <v>52</v>
      </c>
      <c r="F4" s="32" t="s">
        <v>86</v>
      </c>
      <c r="G4" s="32" t="s">
        <v>87</v>
      </c>
      <c r="H4" s="33" t="s">
        <v>88</v>
      </c>
      <c r="I4" s="34">
        <v>2011</v>
      </c>
      <c r="J4" s="35">
        <v>2010</v>
      </c>
      <c r="K4" s="36">
        <v>2009</v>
      </c>
      <c r="L4" s="34">
        <v>2011</v>
      </c>
      <c r="M4" s="35">
        <v>2010</v>
      </c>
      <c r="N4" s="311">
        <v>2009</v>
      </c>
      <c r="O4" s="32" t="s">
        <v>84</v>
      </c>
      <c r="P4" s="32" t="s">
        <v>85</v>
      </c>
      <c r="Q4" s="32" t="s">
        <v>52</v>
      </c>
      <c r="R4" s="32" t="s">
        <v>86</v>
      </c>
      <c r="S4" s="33" t="s">
        <v>87</v>
      </c>
      <c r="T4" s="33" t="s">
        <v>88</v>
      </c>
      <c r="U4" s="34">
        <v>2011</v>
      </c>
      <c r="V4" s="35">
        <v>2010</v>
      </c>
      <c r="W4" s="36">
        <v>2009</v>
      </c>
      <c r="X4" s="34">
        <v>2011</v>
      </c>
      <c r="Y4" s="35">
        <v>2010</v>
      </c>
      <c r="Z4" s="154">
        <v>2009</v>
      </c>
    </row>
    <row r="5" spans="1:26" s="164" customFormat="1" ht="13.5" customHeight="1">
      <c r="A5" s="479">
        <v>1</v>
      </c>
      <c r="B5" s="156" t="s">
        <v>0</v>
      </c>
      <c r="C5" s="117">
        <v>0</v>
      </c>
      <c r="D5" s="157">
        <v>7</v>
      </c>
      <c r="E5" s="157">
        <v>2</v>
      </c>
      <c r="F5" s="157">
        <v>0</v>
      </c>
      <c r="G5" s="159">
        <v>2</v>
      </c>
      <c r="H5" s="158">
        <v>0</v>
      </c>
      <c r="I5" s="117">
        <f>SUM(C5:H5)</f>
        <v>11</v>
      </c>
      <c r="J5" s="157">
        <v>8</v>
      </c>
      <c r="K5" s="158">
        <v>3</v>
      </c>
      <c r="L5" s="114">
        <v>492</v>
      </c>
      <c r="M5" s="115">
        <v>316</v>
      </c>
      <c r="N5" s="312">
        <v>123</v>
      </c>
      <c r="O5" s="122">
        <f aca="true" t="shared" si="0" ref="O5:O36">C5</f>
        <v>0</v>
      </c>
      <c r="P5" s="122">
        <f aca="true" t="shared" si="1" ref="P5:P36">D5</f>
        <v>7</v>
      </c>
      <c r="Q5" s="122">
        <f aca="true" t="shared" si="2" ref="Q5:Q36">E5/3</f>
        <v>0.6666666666666666</v>
      </c>
      <c r="R5" s="122">
        <f aca="true" t="shared" si="3" ref="R5:R36">F5</f>
        <v>0</v>
      </c>
      <c r="S5" s="161">
        <f>G5</f>
        <v>2</v>
      </c>
      <c r="T5" s="123">
        <f aca="true" t="shared" si="4" ref="T5:T36">H5</f>
        <v>0</v>
      </c>
      <c r="U5" s="124">
        <f>I5/8</f>
        <v>1.375</v>
      </c>
      <c r="V5" s="122">
        <v>1</v>
      </c>
      <c r="W5" s="123">
        <v>0.375</v>
      </c>
      <c r="X5" s="162">
        <v>0.73</v>
      </c>
      <c r="Y5" s="163">
        <v>0.47</v>
      </c>
      <c r="Z5" s="313">
        <v>0.2</v>
      </c>
    </row>
    <row r="6" spans="1:26" s="164" customFormat="1" ht="13.5" customHeight="1">
      <c r="A6" s="480"/>
      <c r="B6" s="18" t="s">
        <v>1</v>
      </c>
      <c r="C6" s="44">
        <v>0</v>
      </c>
      <c r="D6" s="71">
        <v>4</v>
      </c>
      <c r="E6" s="71">
        <v>1</v>
      </c>
      <c r="F6" s="71">
        <v>0</v>
      </c>
      <c r="G6" s="165">
        <v>3</v>
      </c>
      <c r="H6" s="72">
        <v>0</v>
      </c>
      <c r="I6" s="44">
        <f aca="true" t="shared" si="5" ref="I6:I57">SUM(C6:H6)</f>
        <v>8</v>
      </c>
      <c r="J6" s="71">
        <v>3</v>
      </c>
      <c r="K6" s="72">
        <v>17</v>
      </c>
      <c r="L6" s="41">
        <v>396</v>
      </c>
      <c r="M6" s="42">
        <v>282</v>
      </c>
      <c r="N6" s="181">
        <v>494</v>
      </c>
      <c r="O6" s="49">
        <f t="shared" si="0"/>
        <v>0</v>
      </c>
      <c r="P6" s="49">
        <f t="shared" si="1"/>
        <v>4</v>
      </c>
      <c r="Q6" s="49">
        <f t="shared" si="2"/>
        <v>0.3333333333333333</v>
      </c>
      <c r="R6" s="49">
        <f t="shared" si="3"/>
        <v>0</v>
      </c>
      <c r="S6" s="90">
        <f>G6</f>
        <v>3</v>
      </c>
      <c r="T6" s="50">
        <f t="shared" si="4"/>
        <v>0</v>
      </c>
      <c r="U6" s="51">
        <f aca="true" t="shared" si="6" ref="U6:U57">I6/8</f>
        <v>1</v>
      </c>
      <c r="V6" s="49">
        <v>0.375</v>
      </c>
      <c r="W6" s="50">
        <v>2.125</v>
      </c>
      <c r="X6" s="167">
        <v>0.58</v>
      </c>
      <c r="Y6" s="168">
        <v>0.42</v>
      </c>
      <c r="Z6" s="182">
        <v>0.73</v>
      </c>
    </row>
    <row r="7" spans="1:26" s="164" customFormat="1" ht="13.5" customHeight="1">
      <c r="A7" s="480"/>
      <c r="B7" s="18" t="s">
        <v>2</v>
      </c>
      <c r="C7" s="44">
        <v>3</v>
      </c>
      <c r="D7" s="71">
        <v>0</v>
      </c>
      <c r="E7" s="71">
        <v>1</v>
      </c>
      <c r="F7" s="71">
        <v>0</v>
      </c>
      <c r="G7" s="165">
        <v>5</v>
      </c>
      <c r="H7" s="72">
        <v>0</v>
      </c>
      <c r="I7" s="44">
        <f t="shared" si="5"/>
        <v>9</v>
      </c>
      <c r="J7" s="71">
        <v>10</v>
      </c>
      <c r="K7" s="72">
        <v>12</v>
      </c>
      <c r="L7" s="41">
        <v>377</v>
      </c>
      <c r="M7" s="42">
        <v>308</v>
      </c>
      <c r="N7" s="181">
        <v>359</v>
      </c>
      <c r="O7" s="49">
        <f t="shared" si="0"/>
        <v>3</v>
      </c>
      <c r="P7" s="49">
        <f t="shared" si="1"/>
        <v>0</v>
      </c>
      <c r="Q7" s="49">
        <f t="shared" si="2"/>
        <v>0.3333333333333333</v>
      </c>
      <c r="R7" s="49">
        <f t="shared" si="3"/>
        <v>0</v>
      </c>
      <c r="S7" s="90">
        <f>G7</f>
        <v>5</v>
      </c>
      <c r="T7" s="50">
        <f t="shared" si="4"/>
        <v>0</v>
      </c>
      <c r="U7" s="51">
        <f t="shared" si="6"/>
        <v>1.125</v>
      </c>
      <c r="V7" s="49">
        <v>1.25</v>
      </c>
      <c r="W7" s="50">
        <v>1.5</v>
      </c>
      <c r="X7" s="167">
        <v>0.56</v>
      </c>
      <c r="Y7" s="168">
        <v>0.45</v>
      </c>
      <c r="Z7" s="182">
        <v>0.53</v>
      </c>
    </row>
    <row r="8" spans="1:26" s="164" customFormat="1" ht="13.5" customHeight="1">
      <c r="A8" s="480"/>
      <c r="B8" s="18" t="s">
        <v>3</v>
      </c>
      <c r="C8" s="44">
        <v>2</v>
      </c>
      <c r="D8" s="71">
        <v>4</v>
      </c>
      <c r="E8" s="71">
        <v>3</v>
      </c>
      <c r="F8" s="71">
        <v>0</v>
      </c>
      <c r="G8" s="165">
        <v>5</v>
      </c>
      <c r="H8" s="72">
        <v>0</v>
      </c>
      <c r="I8" s="44">
        <f t="shared" si="5"/>
        <v>14</v>
      </c>
      <c r="J8" s="71">
        <v>10</v>
      </c>
      <c r="K8" s="72">
        <v>9</v>
      </c>
      <c r="L8" s="41">
        <v>380</v>
      </c>
      <c r="M8" s="42">
        <v>315</v>
      </c>
      <c r="N8" s="181">
        <v>330</v>
      </c>
      <c r="O8" s="49">
        <f t="shared" si="0"/>
        <v>2</v>
      </c>
      <c r="P8" s="49">
        <f t="shared" si="1"/>
        <v>4</v>
      </c>
      <c r="Q8" s="49">
        <f t="shared" si="2"/>
        <v>1</v>
      </c>
      <c r="R8" s="49">
        <f t="shared" si="3"/>
        <v>0</v>
      </c>
      <c r="S8" s="90">
        <f aca="true" t="shared" si="7" ref="S8:S17">G8</f>
        <v>5</v>
      </c>
      <c r="T8" s="50">
        <f t="shared" si="4"/>
        <v>0</v>
      </c>
      <c r="U8" s="51">
        <f t="shared" si="6"/>
        <v>1.75</v>
      </c>
      <c r="V8" s="49">
        <v>1.25</v>
      </c>
      <c r="W8" s="50">
        <v>1.125</v>
      </c>
      <c r="X8" s="167">
        <v>0.56</v>
      </c>
      <c r="Y8" s="168">
        <v>0.46</v>
      </c>
      <c r="Z8" s="182">
        <v>0.49</v>
      </c>
    </row>
    <row r="9" spans="1:26" s="164" customFormat="1" ht="13.5" customHeight="1">
      <c r="A9" s="483">
        <v>2</v>
      </c>
      <c r="B9" s="17" t="s">
        <v>4</v>
      </c>
      <c r="C9" s="74">
        <v>2</v>
      </c>
      <c r="D9" s="75">
        <v>3</v>
      </c>
      <c r="E9" s="75">
        <v>2</v>
      </c>
      <c r="F9" s="75">
        <v>0</v>
      </c>
      <c r="G9" s="170">
        <v>0</v>
      </c>
      <c r="H9" s="76">
        <v>0</v>
      </c>
      <c r="I9" s="74">
        <f t="shared" si="5"/>
        <v>7</v>
      </c>
      <c r="J9" s="75">
        <v>8</v>
      </c>
      <c r="K9" s="76">
        <v>10</v>
      </c>
      <c r="L9" s="128">
        <v>392</v>
      </c>
      <c r="M9" s="129">
        <v>349</v>
      </c>
      <c r="N9" s="183">
        <v>322</v>
      </c>
      <c r="O9" s="81">
        <f t="shared" si="0"/>
        <v>2</v>
      </c>
      <c r="P9" s="81">
        <f t="shared" si="1"/>
        <v>3</v>
      </c>
      <c r="Q9" s="81">
        <f t="shared" si="2"/>
        <v>0.6666666666666666</v>
      </c>
      <c r="R9" s="81">
        <f t="shared" si="3"/>
        <v>0</v>
      </c>
      <c r="S9" s="94">
        <f t="shared" si="7"/>
        <v>0</v>
      </c>
      <c r="T9" s="82">
        <f t="shared" si="4"/>
        <v>0</v>
      </c>
      <c r="U9" s="83">
        <f t="shared" si="6"/>
        <v>0.875</v>
      </c>
      <c r="V9" s="81">
        <v>1</v>
      </c>
      <c r="W9" s="82">
        <v>1.25</v>
      </c>
      <c r="X9" s="171">
        <v>0.57</v>
      </c>
      <c r="Y9" s="172">
        <v>0.51</v>
      </c>
      <c r="Z9" s="184">
        <v>0.48</v>
      </c>
    </row>
    <row r="10" spans="1:26" s="173" customFormat="1" ht="13.5" customHeight="1">
      <c r="A10" s="483"/>
      <c r="B10" s="18" t="s">
        <v>5</v>
      </c>
      <c r="C10" s="45">
        <v>3</v>
      </c>
      <c r="D10" s="46">
        <v>4</v>
      </c>
      <c r="E10" s="46">
        <v>3</v>
      </c>
      <c r="F10" s="46">
        <v>0</v>
      </c>
      <c r="G10" s="88">
        <v>0</v>
      </c>
      <c r="H10" s="88">
        <v>0</v>
      </c>
      <c r="I10" s="45">
        <f t="shared" si="5"/>
        <v>10</v>
      </c>
      <c r="J10" s="46">
        <v>10</v>
      </c>
      <c r="K10" s="88">
        <v>9</v>
      </c>
      <c r="L10" s="45">
        <v>345</v>
      </c>
      <c r="M10" s="46">
        <v>329</v>
      </c>
      <c r="N10" s="47">
        <v>295</v>
      </c>
      <c r="O10" s="89">
        <f t="shared" si="0"/>
        <v>3</v>
      </c>
      <c r="P10" s="89">
        <f t="shared" si="1"/>
        <v>4</v>
      </c>
      <c r="Q10" s="89">
        <f t="shared" si="2"/>
        <v>1</v>
      </c>
      <c r="R10" s="89">
        <f t="shared" si="3"/>
        <v>0</v>
      </c>
      <c r="S10" s="90">
        <f t="shared" si="7"/>
        <v>0</v>
      </c>
      <c r="T10" s="90">
        <f t="shared" si="4"/>
        <v>0</v>
      </c>
      <c r="U10" s="314">
        <f t="shared" si="6"/>
        <v>1.25</v>
      </c>
      <c r="V10" s="89">
        <v>1.25</v>
      </c>
      <c r="W10" s="90">
        <v>1.125</v>
      </c>
      <c r="X10" s="52">
        <v>0.51</v>
      </c>
      <c r="Y10" s="53">
        <v>0.48</v>
      </c>
      <c r="Z10" s="54">
        <v>0.44</v>
      </c>
    </row>
    <row r="11" spans="1:26" s="173" customFormat="1" ht="13.5" customHeight="1">
      <c r="A11" s="483"/>
      <c r="B11" s="18" t="s">
        <v>6</v>
      </c>
      <c r="C11" s="45">
        <v>1</v>
      </c>
      <c r="D11" s="46">
        <v>5</v>
      </c>
      <c r="E11" s="46">
        <v>4</v>
      </c>
      <c r="F11" s="46">
        <v>0</v>
      </c>
      <c r="G11" s="88">
        <v>1</v>
      </c>
      <c r="H11" s="88">
        <v>0</v>
      </c>
      <c r="I11" s="45">
        <f t="shared" si="5"/>
        <v>11</v>
      </c>
      <c r="J11" s="46">
        <v>3</v>
      </c>
      <c r="K11" s="88">
        <v>9</v>
      </c>
      <c r="L11" s="45">
        <v>365</v>
      </c>
      <c r="M11" s="46">
        <v>365</v>
      </c>
      <c r="N11" s="47">
        <v>287</v>
      </c>
      <c r="O11" s="89">
        <f t="shared" si="0"/>
        <v>1</v>
      </c>
      <c r="P11" s="89">
        <f t="shared" si="1"/>
        <v>5</v>
      </c>
      <c r="Q11" s="89">
        <f t="shared" si="2"/>
        <v>1.3333333333333333</v>
      </c>
      <c r="R11" s="89">
        <f t="shared" si="3"/>
        <v>0</v>
      </c>
      <c r="S11" s="90">
        <f t="shared" si="7"/>
        <v>1</v>
      </c>
      <c r="T11" s="90">
        <f t="shared" si="4"/>
        <v>0</v>
      </c>
      <c r="U11" s="314">
        <f t="shared" si="6"/>
        <v>1.375</v>
      </c>
      <c r="V11" s="89">
        <v>0.375</v>
      </c>
      <c r="W11" s="90">
        <v>1.125</v>
      </c>
      <c r="X11" s="52">
        <v>0.54</v>
      </c>
      <c r="Y11" s="53">
        <v>0.54</v>
      </c>
      <c r="Z11" s="54">
        <v>0.43</v>
      </c>
    </row>
    <row r="12" spans="1:26" s="173" customFormat="1" ht="13.5" customHeight="1">
      <c r="A12" s="483"/>
      <c r="B12" s="18" t="s">
        <v>7</v>
      </c>
      <c r="C12" s="45">
        <v>3</v>
      </c>
      <c r="D12" s="46">
        <v>1</v>
      </c>
      <c r="E12" s="46">
        <v>2</v>
      </c>
      <c r="F12" s="46">
        <v>0</v>
      </c>
      <c r="G12" s="88">
        <v>3</v>
      </c>
      <c r="H12" s="88">
        <v>0</v>
      </c>
      <c r="I12" s="45">
        <f t="shared" si="5"/>
        <v>9</v>
      </c>
      <c r="J12" s="46">
        <v>6</v>
      </c>
      <c r="K12" s="88">
        <v>13</v>
      </c>
      <c r="L12" s="45">
        <v>350</v>
      </c>
      <c r="M12" s="46">
        <v>298</v>
      </c>
      <c r="N12" s="47">
        <v>290</v>
      </c>
      <c r="O12" s="89">
        <f t="shared" si="0"/>
        <v>3</v>
      </c>
      <c r="P12" s="89">
        <f t="shared" si="1"/>
        <v>1</v>
      </c>
      <c r="Q12" s="89">
        <f t="shared" si="2"/>
        <v>0.6666666666666666</v>
      </c>
      <c r="R12" s="89">
        <f t="shared" si="3"/>
        <v>0</v>
      </c>
      <c r="S12" s="90">
        <f t="shared" si="7"/>
        <v>3</v>
      </c>
      <c r="T12" s="90">
        <f t="shared" si="4"/>
        <v>0</v>
      </c>
      <c r="U12" s="314">
        <f t="shared" si="6"/>
        <v>1.125</v>
      </c>
      <c r="V12" s="89">
        <v>0.75</v>
      </c>
      <c r="W12" s="90">
        <v>1.625</v>
      </c>
      <c r="X12" s="52">
        <v>0.52</v>
      </c>
      <c r="Y12" s="53">
        <v>0.44</v>
      </c>
      <c r="Z12" s="54">
        <v>0.43</v>
      </c>
    </row>
    <row r="13" spans="1:26" s="173" customFormat="1" ht="13.5" customHeight="1">
      <c r="A13" s="489">
        <v>3</v>
      </c>
      <c r="B13" s="17" t="s">
        <v>8</v>
      </c>
      <c r="C13" s="77">
        <v>7</v>
      </c>
      <c r="D13" s="78">
        <v>3</v>
      </c>
      <c r="E13" s="78">
        <v>2</v>
      </c>
      <c r="F13" s="78">
        <v>0</v>
      </c>
      <c r="G13" s="92">
        <v>1</v>
      </c>
      <c r="H13" s="92">
        <v>0</v>
      </c>
      <c r="I13" s="77">
        <f t="shared" si="5"/>
        <v>13</v>
      </c>
      <c r="J13" s="78">
        <v>8</v>
      </c>
      <c r="K13" s="92">
        <v>23</v>
      </c>
      <c r="L13" s="77">
        <v>300</v>
      </c>
      <c r="M13" s="78">
        <v>365</v>
      </c>
      <c r="N13" s="79">
        <v>327</v>
      </c>
      <c r="O13" s="93">
        <f t="shared" si="0"/>
        <v>7</v>
      </c>
      <c r="P13" s="93">
        <f t="shared" si="1"/>
        <v>3</v>
      </c>
      <c r="Q13" s="93">
        <f t="shared" si="2"/>
        <v>0.6666666666666666</v>
      </c>
      <c r="R13" s="93">
        <f t="shared" si="3"/>
        <v>0</v>
      </c>
      <c r="S13" s="94">
        <f t="shared" si="7"/>
        <v>1</v>
      </c>
      <c r="T13" s="94">
        <f t="shared" si="4"/>
        <v>0</v>
      </c>
      <c r="U13" s="315">
        <f t="shared" si="6"/>
        <v>1.625</v>
      </c>
      <c r="V13" s="93">
        <v>1</v>
      </c>
      <c r="W13" s="94">
        <v>2.875</v>
      </c>
      <c r="X13" s="84">
        <v>0.44</v>
      </c>
      <c r="Y13" s="85">
        <v>0.54</v>
      </c>
      <c r="Z13" s="86">
        <v>0.48</v>
      </c>
    </row>
    <row r="14" spans="1:26" s="173" customFormat="1" ht="13.5" customHeight="1">
      <c r="A14" s="477"/>
      <c r="B14" s="18" t="s">
        <v>9</v>
      </c>
      <c r="C14" s="45">
        <v>6</v>
      </c>
      <c r="D14" s="46">
        <v>0</v>
      </c>
      <c r="E14" s="46">
        <v>1</v>
      </c>
      <c r="F14" s="46">
        <v>1</v>
      </c>
      <c r="G14" s="88">
        <v>1</v>
      </c>
      <c r="H14" s="88">
        <v>0</v>
      </c>
      <c r="I14" s="45">
        <f t="shared" si="5"/>
        <v>9</v>
      </c>
      <c r="J14" s="46">
        <v>12</v>
      </c>
      <c r="K14" s="88">
        <v>5</v>
      </c>
      <c r="L14" s="45">
        <v>313</v>
      </c>
      <c r="M14" s="46">
        <v>319</v>
      </c>
      <c r="N14" s="47">
        <v>318</v>
      </c>
      <c r="O14" s="89">
        <f t="shared" si="0"/>
        <v>6</v>
      </c>
      <c r="P14" s="89">
        <f t="shared" si="1"/>
        <v>0</v>
      </c>
      <c r="Q14" s="89">
        <f t="shared" si="2"/>
        <v>0.3333333333333333</v>
      </c>
      <c r="R14" s="89">
        <f t="shared" si="3"/>
        <v>1</v>
      </c>
      <c r="S14" s="90">
        <f t="shared" si="7"/>
        <v>1</v>
      </c>
      <c r="T14" s="90">
        <f t="shared" si="4"/>
        <v>0</v>
      </c>
      <c r="U14" s="314">
        <f t="shared" si="6"/>
        <v>1.125</v>
      </c>
      <c r="V14" s="89">
        <v>1.5</v>
      </c>
      <c r="W14" s="90">
        <v>0.625</v>
      </c>
      <c r="X14" s="52">
        <v>0.47</v>
      </c>
      <c r="Y14" s="53">
        <v>0.47</v>
      </c>
      <c r="Z14" s="54">
        <v>0.47</v>
      </c>
    </row>
    <row r="15" spans="1:26" s="173" customFormat="1" ht="13.5" customHeight="1">
      <c r="A15" s="477"/>
      <c r="B15" s="18" t="s">
        <v>10</v>
      </c>
      <c r="C15" s="45">
        <v>3</v>
      </c>
      <c r="D15" s="46">
        <v>1</v>
      </c>
      <c r="E15" s="46">
        <v>1</v>
      </c>
      <c r="F15" s="46">
        <v>1</v>
      </c>
      <c r="G15" s="88">
        <v>0</v>
      </c>
      <c r="H15" s="88">
        <v>0</v>
      </c>
      <c r="I15" s="45">
        <f t="shared" si="5"/>
        <v>6</v>
      </c>
      <c r="J15" s="46">
        <v>19</v>
      </c>
      <c r="K15" s="88">
        <v>21</v>
      </c>
      <c r="L15" s="45">
        <v>288</v>
      </c>
      <c r="M15" s="46">
        <v>346</v>
      </c>
      <c r="N15" s="47">
        <v>303</v>
      </c>
      <c r="O15" s="89">
        <f t="shared" si="0"/>
        <v>3</v>
      </c>
      <c r="P15" s="89">
        <f t="shared" si="1"/>
        <v>1</v>
      </c>
      <c r="Q15" s="89">
        <f t="shared" si="2"/>
        <v>0.3333333333333333</v>
      </c>
      <c r="R15" s="89">
        <f t="shared" si="3"/>
        <v>1</v>
      </c>
      <c r="S15" s="90">
        <f t="shared" si="7"/>
        <v>0</v>
      </c>
      <c r="T15" s="90">
        <f t="shared" si="4"/>
        <v>0</v>
      </c>
      <c r="U15" s="314">
        <f t="shared" si="6"/>
        <v>0.75</v>
      </c>
      <c r="V15" s="89">
        <v>2.375</v>
      </c>
      <c r="W15" s="90">
        <v>2.625</v>
      </c>
      <c r="X15" s="52">
        <v>0.44</v>
      </c>
      <c r="Y15" s="53">
        <v>0.51</v>
      </c>
      <c r="Z15" s="54">
        <v>0.45</v>
      </c>
    </row>
    <row r="16" spans="1:26" s="173" customFormat="1" ht="13.5" customHeight="1">
      <c r="A16" s="477"/>
      <c r="B16" s="18" t="s">
        <v>11</v>
      </c>
      <c r="C16" s="45">
        <v>3</v>
      </c>
      <c r="D16" s="46">
        <v>1</v>
      </c>
      <c r="E16" s="46">
        <v>6</v>
      </c>
      <c r="F16" s="46">
        <v>0</v>
      </c>
      <c r="G16" s="88">
        <v>0</v>
      </c>
      <c r="H16" s="88">
        <v>0</v>
      </c>
      <c r="I16" s="45">
        <f t="shared" si="5"/>
        <v>10</v>
      </c>
      <c r="J16" s="46">
        <v>5</v>
      </c>
      <c r="K16" s="88">
        <v>7</v>
      </c>
      <c r="L16" s="45">
        <v>290</v>
      </c>
      <c r="M16" s="46">
        <v>337</v>
      </c>
      <c r="N16" s="47">
        <v>293</v>
      </c>
      <c r="O16" s="89">
        <f t="shared" si="0"/>
        <v>3</v>
      </c>
      <c r="P16" s="89">
        <f t="shared" si="1"/>
        <v>1</v>
      </c>
      <c r="Q16" s="89">
        <f t="shared" si="2"/>
        <v>2</v>
      </c>
      <c r="R16" s="89">
        <f t="shared" si="3"/>
        <v>0</v>
      </c>
      <c r="S16" s="90">
        <f t="shared" si="7"/>
        <v>0</v>
      </c>
      <c r="T16" s="90">
        <f t="shared" si="4"/>
        <v>0</v>
      </c>
      <c r="U16" s="314">
        <f t="shared" si="6"/>
        <v>1.25</v>
      </c>
      <c r="V16" s="89">
        <v>0.625</v>
      </c>
      <c r="W16" s="90">
        <v>0.875</v>
      </c>
      <c r="X16" s="52">
        <v>0.44</v>
      </c>
      <c r="Y16" s="53">
        <v>0.5</v>
      </c>
      <c r="Z16" s="54">
        <v>0.43</v>
      </c>
    </row>
    <row r="17" spans="1:26" s="173" customFormat="1" ht="13.5" customHeight="1">
      <c r="A17" s="478"/>
      <c r="B17" s="174" t="s">
        <v>12</v>
      </c>
      <c r="C17" s="60">
        <v>2</v>
      </c>
      <c r="D17" s="61">
        <v>3</v>
      </c>
      <c r="E17" s="61">
        <v>5</v>
      </c>
      <c r="F17" s="61">
        <v>0</v>
      </c>
      <c r="G17" s="175">
        <v>4</v>
      </c>
      <c r="H17" s="175">
        <v>0</v>
      </c>
      <c r="I17" s="60">
        <f t="shared" si="5"/>
        <v>14</v>
      </c>
      <c r="J17" s="61">
        <v>4</v>
      </c>
      <c r="K17" s="175">
        <v>12</v>
      </c>
      <c r="L17" s="60">
        <v>304</v>
      </c>
      <c r="M17" s="61">
        <v>352</v>
      </c>
      <c r="N17" s="62">
        <v>326</v>
      </c>
      <c r="O17" s="176">
        <f t="shared" si="0"/>
        <v>2</v>
      </c>
      <c r="P17" s="176">
        <f t="shared" si="1"/>
        <v>3</v>
      </c>
      <c r="Q17" s="176">
        <f t="shared" si="2"/>
        <v>1.6666666666666667</v>
      </c>
      <c r="R17" s="176">
        <f t="shared" si="3"/>
        <v>0</v>
      </c>
      <c r="S17" s="177">
        <f t="shared" si="7"/>
        <v>4</v>
      </c>
      <c r="T17" s="177">
        <f t="shared" si="4"/>
        <v>0</v>
      </c>
      <c r="U17" s="316">
        <f t="shared" si="6"/>
        <v>1.75</v>
      </c>
      <c r="V17" s="176">
        <v>0.5</v>
      </c>
      <c r="W17" s="177">
        <v>1.5</v>
      </c>
      <c r="X17" s="67">
        <v>0.46</v>
      </c>
      <c r="Y17" s="68">
        <v>0.52</v>
      </c>
      <c r="Z17" s="69">
        <v>0.48</v>
      </c>
    </row>
    <row r="18" spans="1:26" s="178" customFormat="1" ht="13.5" customHeight="1">
      <c r="A18" s="489">
        <v>4</v>
      </c>
      <c r="B18" s="18" t="s">
        <v>13</v>
      </c>
      <c r="C18" s="41">
        <v>0</v>
      </c>
      <c r="D18" s="42">
        <v>6</v>
      </c>
      <c r="E18" s="42">
        <v>7</v>
      </c>
      <c r="F18" s="42">
        <v>0</v>
      </c>
      <c r="G18" s="43">
        <v>3</v>
      </c>
      <c r="H18" s="43">
        <v>0</v>
      </c>
      <c r="I18" s="41">
        <f t="shared" si="5"/>
        <v>16</v>
      </c>
      <c r="J18" s="42">
        <v>9</v>
      </c>
      <c r="K18" s="43">
        <v>10</v>
      </c>
      <c r="L18" s="41">
        <v>294</v>
      </c>
      <c r="M18" s="42">
        <v>366</v>
      </c>
      <c r="N18" s="181">
        <v>310</v>
      </c>
      <c r="O18" s="49">
        <f t="shared" si="0"/>
        <v>0</v>
      </c>
      <c r="P18" s="49">
        <f t="shared" si="1"/>
        <v>6</v>
      </c>
      <c r="Q18" s="49">
        <f t="shared" si="2"/>
        <v>2.3333333333333335</v>
      </c>
      <c r="R18" s="49">
        <f t="shared" si="3"/>
        <v>0</v>
      </c>
      <c r="S18" s="50">
        <f aca="true" t="shared" si="8" ref="S18:S56">G18</f>
        <v>3</v>
      </c>
      <c r="T18" s="50">
        <f t="shared" si="4"/>
        <v>0</v>
      </c>
      <c r="U18" s="51">
        <f t="shared" si="6"/>
        <v>2</v>
      </c>
      <c r="V18" s="49">
        <v>1.125</v>
      </c>
      <c r="W18" s="50">
        <v>1.25</v>
      </c>
      <c r="X18" s="167">
        <v>0.44</v>
      </c>
      <c r="Y18" s="168">
        <v>0.54</v>
      </c>
      <c r="Z18" s="182">
        <v>0.46</v>
      </c>
    </row>
    <row r="19" spans="1:26" s="178" customFormat="1" ht="13.5" customHeight="1">
      <c r="A19" s="477"/>
      <c r="B19" s="18" t="s">
        <v>14</v>
      </c>
      <c r="C19" s="41">
        <v>3</v>
      </c>
      <c r="D19" s="42">
        <v>5</v>
      </c>
      <c r="E19" s="42">
        <v>1</v>
      </c>
      <c r="F19" s="42">
        <v>1</v>
      </c>
      <c r="G19" s="43">
        <v>1</v>
      </c>
      <c r="H19" s="43">
        <v>1</v>
      </c>
      <c r="I19" s="41">
        <f t="shared" si="5"/>
        <v>12</v>
      </c>
      <c r="J19" s="42">
        <v>7</v>
      </c>
      <c r="K19" s="43">
        <v>13</v>
      </c>
      <c r="L19" s="41">
        <v>312</v>
      </c>
      <c r="M19" s="42">
        <v>355</v>
      </c>
      <c r="N19" s="181">
        <v>318</v>
      </c>
      <c r="O19" s="49">
        <f t="shared" si="0"/>
        <v>3</v>
      </c>
      <c r="P19" s="49">
        <f t="shared" si="1"/>
        <v>5</v>
      </c>
      <c r="Q19" s="49">
        <f t="shared" si="2"/>
        <v>0.3333333333333333</v>
      </c>
      <c r="R19" s="49">
        <f t="shared" si="3"/>
        <v>1</v>
      </c>
      <c r="S19" s="50">
        <f t="shared" si="8"/>
        <v>1</v>
      </c>
      <c r="T19" s="50">
        <f t="shared" si="4"/>
        <v>1</v>
      </c>
      <c r="U19" s="51">
        <f t="shared" si="6"/>
        <v>1.5</v>
      </c>
      <c r="V19" s="49">
        <v>0.875</v>
      </c>
      <c r="W19" s="50">
        <v>1.625</v>
      </c>
      <c r="X19" s="167">
        <v>0.46</v>
      </c>
      <c r="Y19" s="168">
        <v>0.52</v>
      </c>
      <c r="Z19" s="182">
        <v>0.47</v>
      </c>
    </row>
    <row r="20" spans="1:26" s="178" customFormat="1" ht="13.5" customHeight="1">
      <c r="A20" s="477"/>
      <c r="B20" s="18" t="s">
        <v>15</v>
      </c>
      <c r="C20" s="41">
        <v>2</v>
      </c>
      <c r="D20" s="42">
        <v>3</v>
      </c>
      <c r="E20" s="42">
        <v>2</v>
      </c>
      <c r="F20" s="42">
        <v>0</v>
      </c>
      <c r="G20" s="43">
        <v>2</v>
      </c>
      <c r="H20" s="43">
        <v>0</v>
      </c>
      <c r="I20" s="41">
        <f t="shared" si="5"/>
        <v>9</v>
      </c>
      <c r="J20" s="42">
        <v>12</v>
      </c>
      <c r="K20" s="43">
        <v>11</v>
      </c>
      <c r="L20" s="41">
        <v>322</v>
      </c>
      <c r="M20" s="42">
        <v>396</v>
      </c>
      <c r="N20" s="181">
        <v>356</v>
      </c>
      <c r="O20" s="49">
        <f t="shared" si="0"/>
        <v>2</v>
      </c>
      <c r="P20" s="49">
        <f t="shared" si="1"/>
        <v>3</v>
      </c>
      <c r="Q20" s="49">
        <f t="shared" si="2"/>
        <v>0.6666666666666666</v>
      </c>
      <c r="R20" s="49">
        <f t="shared" si="3"/>
        <v>0</v>
      </c>
      <c r="S20" s="50">
        <f t="shared" si="8"/>
        <v>2</v>
      </c>
      <c r="T20" s="50">
        <f t="shared" si="4"/>
        <v>0</v>
      </c>
      <c r="U20" s="51">
        <f t="shared" si="6"/>
        <v>1.125</v>
      </c>
      <c r="V20" s="49">
        <v>1.5</v>
      </c>
      <c r="W20" s="50">
        <v>1.375</v>
      </c>
      <c r="X20" s="167">
        <v>0.48</v>
      </c>
      <c r="Y20" s="168">
        <v>0.58</v>
      </c>
      <c r="Z20" s="182">
        <v>0.52</v>
      </c>
    </row>
    <row r="21" spans="1:26" s="178" customFormat="1" ht="13.5" customHeight="1">
      <c r="A21" s="478"/>
      <c r="B21" s="18" t="s">
        <v>16</v>
      </c>
      <c r="C21" s="56">
        <v>6</v>
      </c>
      <c r="D21" s="57">
        <v>5</v>
      </c>
      <c r="E21" s="57">
        <v>1</v>
      </c>
      <c r="F21" s="57">
        <v>0</v>
      </c>
      <c r="G21" s="58">
        <v>2</v>
      </c>
      <c r="H21" s="58">
        <v>0</v>
      </c>
      <c r="I21" s="56">
        <f t="shared" si="5"/>
        <v>14</v>
      </c>
      <c r="J21" s="57">
        <v>10</v>
      </c>
      <c r="K21" s="58">
        <v>11</v>
      </c>
      <c r="L21" s="56">
        <v>311</v>
      </c>
      <c r="M21" s="57">
        <v>378</v>
      </c>
      <c r="N21" s="317">
        <v>348</v>
      </c>
      <c r="O21" s="64">
        <f t="shared" si="0"/>
        <v>6</v>
      </c>
      <c r="P21" s="64">
        <f t="shared" si="1"/>
        <v>5</v>
      </c>
      <c r="Q21" s="64">
        <f t="shared" si="2"/>
        <v>0.3333333333333333</v>
      </c>
      <c r="R21" s="64">
        <f t="shared" si="3"/>
        <v>0</v>
      </c>
      <c r="S21" s="65">
        <f t="shared" si="8"/>
        <v>2</v>
      </c>
      <c r="T21" s="65">
        <f t="shared" si="4"/>
        <v>0</v>
      </c>
      <c r="U21" s="66">
        <f t="shared" si="6"/>
        <v>1.75</v>
      </c>
      <c r="V21" s="64">
        <v>1.25</v>
      </c>
      <c r="W21" s="65">
        <v>1.375</v>
      </c>
      <c r="X21" s="179">
        <v>0.46</v>
      </c>
      <c r="Y21" s="180">
        <v>0.58</v>
      </c>
      <c r="Z21" s="318">
        <v>0.51</v>
      </c>
    </row>
    <row r="22" spans="1:26" s="178" customFormat="1" ht="13.5" customHeight="1">
      <c r="A22" s="480">
        <v>5</v>
      </c>
      <c r="B22" s="17" t="s">
        <v>17</v>
      </c>
      <c r="C22" s="128">
        <v>3</v>
      </c>
      <c r="D22" s="129">
        <v>1</v>
      </c>
      <c r="E22" s="129">
        <v>2</v>
      </c>
      <c r="F22" s="129">
        <v>0</v>
      </c>
      <c r="G22" s="130">
        <v>5</v>
      </c>
      <c r="H22" s="130">
        <v>0</v>
      </c>
      <c r="I22" s="128">
        <f t="shared" si="5"/>
        <v>11</v>
      </c>
      <c r="J22" s="129">
        <v>9</v>
      </c>
      <c r="K22" s="130">
        <v>16</v>
      </c>
      <c r="L22" s="128">
        <v>318</v>
      </c>
      <c r="M22" s="129">
        <v>309</v>
      </c>
      <c r="N22" s="183">
        <v>340</v>
      </c>
      <c r="O22" s="81">
        <f t="shared" si="0"/>
        <v>3</v>
      </c>
      <c r="P22" s="81">
        <f t="shared" si="1"/>
        <v>1</v>
      </c>
      <c r="Q22" s="81">
        <f t="shared" si="2"/>
        <v>0.6666666666666666</v>
      </c>
      <c r="R22" s="81">
        <f t="shared" si="3"/>
        <v>0</v>
      </c>
      <c r="S22" s="82">
        <f t="shared" si="8"/>
        <v>5</v>
      </c>
      <c r="T22" s="82">
        <f t="shared" si="4"/>
        <v>0</v>
      </c>
      <c r="U22" s="83">
        <f t="shared" si="6"/>
        <v>1.375</v>
      </c>
      <c r="V22" s="81">
        <v>1.125</v>
      </c>
      <c r="W22" s="82">
        <v>2</v>
      </c>
      <c r="X22" s="171">
        <v>0.47</v>
      </c>
      <c r="Y22" s="172">
        <v>0.45</v>
      </c>
      <c r="Z22" s="184">
        <v>0.52</v>
      </c>
    </row>
    <row r="23" spans="1:26" s="178" customFormat="1" ht="13.5" customHeight="1">
      <c r="A23" s="480"/>
      <c r="B23" s="18" t="s">
        <v>18</v>
      </c>
      <c r="C23" s="41">
        <v>18</v>
      </c>
      <c r="D23" s="42">
        <v>1</v>
      </c>
      <c r="E23" s="42">
        <v>0</v>
      </c>
      <c r="F23" s="42">
        <v>0</v>
      </c>
      <c r="G23" s="43">
        <v>5</v>
      </c>
      <c r="H23" s="43">
        <v>0</v>
      </c>
      <c r="I23" s="41">
        <f t="shared" si="5"/>
        <v>24</v>
      </c>
      <c r="J23" s="42">
        <v>12</v>
      </c>
      <c r="K23" s="43">
        <v>11</v>
      </c>
      <c r="L23" s="41">
        <v>485</v>
      </c>
      <c r="M23" s="42">
        <v>442</v>
      </c>
      <c r="N23" s="181">
        <v>271</v>
      </c>
      <c r="O23" s="49">
        <f t="shared" si="0"/>
        <v>18</v>
      </c>
      <c r="P23" s="49">
        <f t="shared" si="1"/>
        <v>1</v>
      </c>
      <c r="Q23" s="49">
        <f t="shared" si="2"/>
        <v>0</v>
      </c>
      <c r="R23" s="49">
        <f t="shared" si="3"/>
        <v>0</v>
      </c>
      <c r="S23" s="50">
        <f t="shared" si="8"/>
        <v>5</v>
      </c>
      <c r="T23" s="50">
        <f t="shared" si="4"/>
        <v>0</v>
      </c>
      <c r="U23" s="51">
        <f t="shared" si="6"/>
        <v>3</v>
      </c>
      <c r="V23" s="49">
        <v>1.5</v>
      </c>
      <c r="W23" s="50">
        <v>1.375</v>
      </c>
      <c r="X23" s="167">
        <v>0.72</v>
      </c>
      <c r="Y23" s="168">
        <v>0.65</v>
      </c>
      <c r="Z23" s="182">
        <v>0.4</v>
      </c>
    </row>
    <row r="24" spans="1:26" s="178" customFormat="1" ht="13.5" customHeight="1">
      <c r="A24" s="480"/>
      <c r="B24" s="18" t="s">
        <v>19</v>
      </c>
      <c r="C24" s="41">
        <v>9</v>
      </c>
      <c r="D24" s="42">
        <v>0</v>
      </c>
      <c r="E24" s="42">
        <v>3</v>
      </c>
      <c r="F24" s="42">
        <v>0</v>
      </c>
      <c r="G24" s="43">
        <v>3</v>
      </c>
      <c r="H24" s="43">
        <v>0</v>
      </c>
      <c r="I24" s="41">
        <f t="shared" si="5"/>
        <v>15</v>
      </c>
      <c r="J24" s="42">
        <v>11</v>
      </c>
      <c r="K24" s="43">
        <v>8</v>
      </c>
      <c r="L24" s="41">
        <v>407</v>
      </c>
      <c r="M24" s="42">
        <v>402</v>
      </c>
      <c r="N24" s="181">
        <v>384</v>
      </c>
      <c r="O24" s="49">
        <f t="shared" si="0"/>
        <v>9</v>
      </c>
      <c r="P24" s="49">
        <f t="shared" si="1"/>
        <v>0</v>
      </c>
      <c r="Q24" s="49">
        <f t="shared" si="2"/>
        <v>1</v>
      </c>
      <c r="R24" s="49">
        <f t="shared" si="3"/>
        <v>0</v>
      </c>
      <c r="S24" s="50">
        <f t="shared" si="8"/>
        <v>3</v>
      </c>
      <c r="T24" s="50">
        <f t="shared" si="4"/>
        <v>0</v>
      </c>
      <c r="U24" s="51">
        <f t="shared" si="6"/>
        <v>1.875</v>
      </c>
      <c r="V24" s="49">
        <v>1.375</v>
      </c>
      <c r="W24" s="50">
        <v>1</v>
      </c>
      <c r="X24" s="167">
        <v>0.6</v>
      </c>
      <c r="Y24" s="168">
        <v>0.59</v>
      </c>
      <c r="Z24" s="182">
        <v>0.56</v>
      </c>
    </row>
    <row r="25" spans="1:26" s="178" customFormat="1" ht="13.5" customHeight="1">
      <c r="A25" s="480"/>
      <c r="B25" s="18" t="s">
        <v>20</v>
      </c>
      <c r="C25" s="41">
        <v>6</v>
      </c>
      <c r="D25" s="42">
        <v>1</v>
      </c>
      <c r="E25" s="42">
        <v>2</v>
      </c>
      <c r="F25" s="42">
        <v>0</v>
      </c>
      <c r="G25" s="43">
        <v>1</v>
      </c>
      <c r="H25" s="43">
        <v>0</v>
      </c>
      <c r="I25" s="41">
        <f t="shared" si="5"/>
        <v>10</v>
      </c>
      <c r="J25" s="42">
        <v>5</v>
      </c>
      <c r="K25" s="43">
        <v>14</v>
      </c>
      <c r="L25" s="41">
        <v>428</v>
      </c>
      <c r="M25" s="42">
        <v>385</v>
      </c>
      <c r="N25" s="181">
        <v>347</v>
      </c>
      <c r="O25" s="49">
        <f t="shared" si="0"/>
        <v>6</v>
      </c>
      <c r="P25" s="49">
        <f t="shared" si="1"/>
        <v>1</v>
      </c>
      <c r="Q25" s="49">
        <f t="shared" si="2"/>
        <v>0.6666666666666666</v>
      </c>
      <c r="R25" s="49">
        <f t="shared" si="3"/>
        <v>0</v>
      </c>
      <c r="S25" s="50">
        <f t="shared" si="8"/>
        <v>1</v>
      </c>
      <c r="T25" s="50">
        <f t="shared" si="4"/>
        <v>0</v>
      </c>
      <c r="U25" s="51">
        <f t="shared" si="6"/>
        <v>1.25</v>
      </c>
      <c r="V25" s="49">
        <v>0.625</v>
      </c>
      <c r="W25" s="50">
        <v>1.75</v>
      </c>
      <c r="X25" s="167">
        <v>0.63</v>
      </c>
      <c r="Y25" s="168">
        <v>0.57</v>
      </c>
      <c r="Z25" s="182">
        <v>0.51</v>
      </c>
    </row>
    <row r="26" spans="1:26" s="178" customFormat="1" ht="13.5" customHeight="1">
      <c r="A26" s="489">
        <v>6</v>
      </c>
      <c r="B26" s="17" t="s">
        <v>21</v>
      </c>
      <c r="C26" s="128">
        <v>6</v>
      </c>
      <c r="D26" s="129">
        <v>4</v>
      </c>
      <c r="E26" s="129">
        <v>0</v>
      </c>
      <c r="F26" s="129">
        <v>0</v>
      </c>
      <c r="G26" s="130">
        <v>2</v>
      </c>
      <c r="H26" s="130">
        <v>0</v>
      </c>
      <c r="I26" s="128">
        <f t="shared" si="5"/>
        <v>12</v>
      </c>
      <c r="J26" s="129">
        <v>15</v>
      </c>
      <c r="K26" s="130">
        <v>11</v>
      </c>
      <c r="L26" s="128">
        <v>393</v>
      </c>
      <c r="M26" s="129">
        <v>445</v>
      </c>
      <c r="N26" s="183">
        <v>347</v>
      </c>
      <c r="O26" s="81">
        <f t="shared" si="0"/>
        <v>6</v>
      </c>
      <c r="P26" s="81">
        <f t="shared" si="1"/>
        <v>4</v>
      </c>
      <c r="Q26" s="81">
        <f t="shared" si="2"/>
        <v>0</v>
      </c>
      <c r="R26" s="81">
        <f t="shared" si="3"/>
        <v>0</v>
      </c>
      <c r="S26" s="82">
        <f t="shared" si="8"/>
        <v>2</v>
      </c>
      <c r="T26" s="82">
        <f t="shared" si="4"/>
        <v>0</v>
      </c>
      <c r="U26" s="83">
        <f t="shared" si="6"/>
        <v>1.5</v>
      </c>
      <c r="V26" s="81">
        <v>1.875</v>
      </c>
      <c r="W26" s="82">
        <v>1.375</v>
      </c>
      <c r="X26" s="171">
        <v>0.58</v>
      </c>
      <c r="Y26" s="172">
        <v>0.65</v>
      </c>
      <c r="Z26" s="184">
        <v>0.51</v>
      </c>
    </row>
    <row r="27" spans="1:26" s="178" customFormat="1" ht="13.5" customHeight="1">
      <c r="A27" s="477"/>
      <c r="B27" s="18" t="s">
        <v>22</v>
      </c>
      <c r="C27" s="41">
        <v>6</v>
      </c>
      <c r="D27" s="42">
        <v>5</v>
      </c>
      <c r="E27" s="42">
        <v>4</v>
      </c>
      <c r="F27" s="42">
        <v>0</v>
      </c>
      <c r="G27" s="43">
        <v>1</v>
      </c>
      <c r="H27" s="43">
        <v>0</v>
      </c>
      <c r="I27" s="41">
        <f t="shared" si="5"/>
        <v>16</v>
      </c>
      <c r="J27" s="42">
        <v>12</v>
      </c>
      <c r="K27" s="43">
        <v>18</v>
      </c>
      <c r="L27" s="41">
        <v>495</v>
      </c>
      <c r="M27" s="42">
        <v>412</v>
      </c>
      <c r="N27" s="181">
        <v>336</v>
      </c>
      <c r="O27" s="49">
        <f t="shared" si="0"/>
        <v>6</v>
      </c>
      <c r="P27" s="49">
        <f t="shared" si="1"/>
        <v>5</v>
      </c>
      <c r="Q27" s="49">
        <f t="shared" si="2"/>
        <v>1.3333333333333333</v>
      </c>
      <c r="R27" s="49">
        <f t="shared" si="3"/>
        <v>0</v>
      </c>
      <c r="S27" s="50">
        <f t="shared" si="8"/>
        <v>1</v>
      </c>
      <c r="T27" s="50">
        <f t="shared" si="4"/>
        <v>0</v>
      </c>
      <c r="U27" s="51">
        <f t="shared" si="6"/>
        <v>2</v>
      </c>
      <c r="V27" s="49">
        <v>1.5</v>
      </c>
      <c r="W27" s="50">
        <v>2.25</v>
      </c>
      <c r="X27" s="167">
        <v>0.73</v>
      </c>
      <c r="Y27" s="168">
        <v>0.61</v>
      </c>
      <c r="Z27" s="182">
        <v>0.49</v>
      </c>
    </row>
    <row r="28" spans="1:26" s="178" customFormat="1" ht="13.5" customHeight="1">
      <c r="A28" s="477"/>
      <c r="B28" s="18" t="s">
        <v>23</v>
      </c>
      <c r="C28" s="41">
        <v>5</v>
      </c>
      <c r="D28" s="42">
        <v>5</v>
      </c>
      <c r="E28" s="42">
        <v>4</v>
      </c>
      <c r="F28" s="42">
        <v>0</v>
      </c>
      <c r="G28" s="43">
        <v>2</v>
      </c>
      <c r="H28" s="43">
        <v>0</v>
      </c>
      <c r="I28" s="41">
        <f t="shared" si="5"/>
        <v>16</v>
      </c>
      <c r="J28" s="42">
        <v>12</v>
      </c>
      <c r="K28" s="43">
        <v>12</v>
      </c>
      <c r="L28" s="41">
        <v>557</v>
      </c>
      <c r="M28" s="42">
        <v>416</v>
      </c>
      <c r="N28" s="181">
        <v>343</v>
      </c>
      <c r="O28" s="49">
        <f t="shared" si="0"/>
        <v>5</v>
      </c>
      <c r="P28" s="49">
        <f t="shared" si="1"/>
        <v>5</v>
      </c>
      <c r="Q28" s="49">
        <f t="shared" si="2"/>
        <v>1.3333333333333333</v>
      </c>
      <c r="R28" s="49">
        <f t="shared" si="3"/>
        <v>0</v>
      </c>
      <c r="S28" s="50">
        <f t="shared" si="8"/>
        <v>2</v>
      </c>
      <c r="T28" s="50">
        <f t="shared" si="4"/>
        <v>0</v>
      </c>
      <c r="U28" s="51">
        <f t="shared" si="6"/>
        <v>2</v>
      </c>
      <c r="V28" s="49">
        <v>1.5</v>
      </c>
      <c r="W28" s="50">
        <v>1.5</v>
      </c>
      <c r="X28" s="167">
        <v>0.82</v>
      </c>
      <c r="Y28" s="168">
        <v>0.61</v>
      </c>
      <c r="Z28" s="182">
        <v>0.5</v>
      </c>
    </row>
    <row r="29" spans="1:26" s="178" customFormat="1" ht="13.5" customHeight="1">
      <c r="A29" s="477"/>
      <c r="B29" s="18" t="s">
        <v>24</v>
      </c>
      <c r="C29" s="41">
        <v>2</v>
      </c>
      <c r="D29" s="42">
        <v>5</v>
      </c>
      <c r="E29" s="42">
        <v>4</v>
      </c>
      <c r="F29" s="42">
        <v>0</v>
      </c>
      <c r="G29" s="43">
        <v>2</v>
      </c>
      <c r="H29" s="43">
        <v>0</v>
      </c>
      <c r="I29" s="41">
        <f t="shared" si="5"/>
        <v>13</v>
      </c>
      <c r="J29" s="42">
        <v>15</v>
      </c>
      <c r="K29" s="43">
        <v>13</v>
      </c>
      <c r="L29" s="41">
        <v>646</v>
      </c>
      <c r="M29" s="42">
        <v>451</v>
      </c>
      <c r="N29" s="181">
        <v>433</v>
      </c>
      <c r="O29" s="49">
        <f t="shared" si="0"/>
        <v>2</v>
      </c>
      <c r="P29" s="49">
        <f t="shared" si="1"/>
        <v>5</v>
      </c>
      <c r="Q29" s="49">
        <f t="shared" si="2"/>
        <v>1.3333333333333333</v>
      </c>
      <c r="R29" s="49">
        <f t="shared" si="3"/>
        <v>0</v>
      </c>
      <c r="S29" s="50">
        <f t="shared" si="8"/>
        <v>2</v>
      </c>
      <c r="T29" s="50">
        <f t="shared" si="4"/>
        <v>0</v>
      </c>
      <c r="U29" s="51">
        <f t="shared" si="6"/>
        <v>1.625</v>
      </c>
      <c r="V29" s="49">
        <v>1.875</v>
      </c>
      <c r="W29" s="50">
        <v>1.625</v>
      </c>
      <c r="X29" s="167">
        <v>0.95</v>
      </c>
      <c r="Y29" s="168">
        <v>0.66</v>
      </c>
      <c r="Z29" s="182">
        <v>0.64</v>
      </c>
    </row>
    <row r="30" spans="1:26" s="178" customFormat="1" ht="13.5" customHeight="1">
      <c r="A30" s="478"/>
      <c r="B30" s="174">
        <v>26</v>
      </c>
      <c r="C30" s="56">
        <v>1</v>
      </c>
      <c r="D30" s="57">
        <v>2</v>
      </c>
      <c r="E30" s="57">
        <v>5</v>
      </c>
      <c r="F30" s="57">
        <v>0</v>
      </c>
      <c r="G30" s="58">
        <v>0</v>
      </c>
      <c r="H30" s="58">
        <v>0</v>
      </c>
      <c r="I30" s="56">
        <f t="shared" si="5"/>
        <v>8</v>
      </c>
      <c r="J30" s="57">
        <v>10</v>
      </c>
      <c r="K30" s="58">
        <v>22</v>
      </c>
      <c r="L30" s="56">
        <v>567</v>
      </c>
      <c r="M30" s="57">
        <v>429</v>
      </c>
      <c r="N30" s="317">
        <v>361</v>
      </c>
      <c r="O30" s="64">
        <f t="shared" si="0"/>
        <v>1</v>
      </c>
      <c r="P30" s="64">
        <f t="shared" si="1"/>
        <v>2</v>
      </c>
      <c r="Q30" s="64">
        <f t="shared" si="2"/>
        <v>1.6666666666666667</v>
      </c>
      <c r="R30" s="64">
        <f t="shared" si="3"/>
        <v>0</v>
      </c>
      <c r="S30" s="65">
        <f t="shared" si="8"/>
        <v>0</v>
      </c>
      <c r="T30" s="65">
        <f t="shared" si="4"/>
        <v>0</v>
      </c>
      <c r="U30" s="66">
        <f t="shared" si="6"/>
        <v>1</v>
      </c>
      <c r="V30" s="64">
        <v>1.25</v>
      </c>
      <c r="W30" s="65">
        <v>2.75</v>
      </c>
      <c r="X30" s="179">
        <v>0.84</v>
      </c>
      <c r="Y30" s="180">
        <v>0.63</v>
      </c>
      <c r="Z30" s="318">
        <v>0.53</v>
      </c>
    </row>
    <row r="31" spans="1:26" s="178" customFormat="1" ht="13.5" customHeight="1">
      <c r="A31" s="489">
        <v>7</v>
      </c>
      <c r="B31" s="18" t="s">
        <v>26</v>
      </c>
      <c r="C31" s="41">
        <v>1</v>
      </c>
      <c r="D31" s="42">
        <v>5</v>
      </c>
      <c r="E31" s="42">
        <v>6</v>
      </c>
      <c r="F31" s="42">
        <v>4</v>
      </c>
      <c r="G31" s="43">
        <v>1</v>
      </c>
      <c r="H31" s="43">
        <v>0</v>
      </c>
      <c r="I31" s="41">
        <f t="shared" si="5"/>
        <v>17</v>
      </c>
      <c r="J31" s="42">
        <v>14</v>
      </c>
      <c r="K31" s="43">
        <v>11</v>
      </c>
      <c r="L31" s="41">
        <v>510</v>
      </c>
      <c r="M31" s="42">
        <v>479</v>
      </c>
      <c r="N31" s="181">
        <v>371</v>
      </c>
      <c r="O31" s="49">
        <f t="shared" si="0"/>
        <v>1</v>
      </c>
      <c r="P31" s="49">
        <f t="shared" si="1"/>
        <v>5</v>
      </c>
      <c r="Q31" s="49">
        <f t="shared" si="2"/>
        <v>2</v>
      </c>
      <c r="R31" s="49">
        <f t="shared" si="3"/>
        <v>4</v>
      </c>
      <c r="S31" s="50">
        <f t="shared" si="8"/>
        <v>1</v>
      </c>
      <c r="T31" s="50">
        <f t="shared" si="4"/>
        <v>0</v>
      </c>
      <c r="U31" s="51">
        <f t="shared" si="6"/>
        <v>2.125</v>
      </c>
      <c r="V31" s="49">
        <v>1.75</v>
      </c>
      <c r="W31" s="50">
        <v>1.375</v>
      </c>
      <c r="X31" s="167">
        <v>0.75</v>
      </c>
      <c r="Y31" s="168">
        <v>0.71</v>
      </c>
      <c r="Z31" s="182">
        <v>0.55</v>
      </c>
    </row>
    <row r="32" spans="1:26" s="178" customFormat="1" ht="13.5" customHeight="1">
      <c r="A32" s="477"/>
      <c r="B32" s="18" t="s">
        <v>27</v>
      </c>
      <c r="C32" s="41">
        <v>0</v>
      </c>
      <c r="D32" s="42">
        <v>9</v>
      </c>
      <c r="E32" s="42">
        <v>6</v>
      </c>
      <c r="F32" s="42">
        <v>2</v>
      </c>
      <c r="G32" s="43">
        <v>1</v>
      </c>
      <c r="H32" s="43">
        <v>0</v>
      </c>
      <c r="I32" s="41">
        <f t="shared" si="5"/>
        <v>18</v>
      </c>
      <c r="J32" s="42">
        <v>9</v>
      </c>
      <c r="K32" s="43">
        <v>14</v>
      </c>
      <c r="L32" s="41">
        <v>565</v>
      </c>
      <c r="M32" s="42">
        <v>482</v>
      </c>
      <c r="N32" s="181">
        <v>378</v>
      </c>
      <c r="O32" s="49">
        <f t="shared" si="0"/>
        <v>0</v>
      </c>
      <c r="P32" s="49">
        <f t="shared" si="1"/>
        <v>9</v>
      </c>
      <c r="Q32" s="49">
        <f t="shared" si="2"/>
        <v>2</v>
      </c>
      <c r="R32" s="49">
        <f t="shared" si="3"/>
        <v>2</v>
      </c>
      <c r="S32" s="50">
        <f t="shared" si="8"/>
        <v>1</v>
      </c>
      <c r="T32" s="50">
        <f t="shared" si="4"/>
        <v>0</v>
      </c>
      <c r="U32" s="51">
        <f t="shared" si="6"/>
        <v>2.25</v>
      </c>
      <c r="V32" s="49">
        <v>1.125</v>
      </c>
      <c r="W32" s="50">
        <v>1.75</v>
      </c>
      <c r="X32" s="167">
        <v>0.83</v>
      </c>
      <c r="Y32" s="168">
        <v>0.71</v>
      </c>
      <c r="Z32" s="182">
        <v>0.56</v>
      </c>
    </row>
    <row r="33" spans="1:26" s="178" customFormat="1" ht="13.5" customHeight="1">
      <c r="A33" s="477"/>
      <c r="B33" s="18" t="s">
        <v>28</v>
      </c>
      <c r="C33" s="41">
        <v>3</v>
      </c>
      <c r="D33" s="42">
        <v>4</v>
      </c>
      <c r="E33" s="42">
        <v>5</v>
      </c>
      <c r="F33" s="42">
        <v>0</v>
      </c>
      <c r="G33" s="43">
        <v>5</v>
      </c>
      <c r="H33" s="43">
        <v>0</v>
      </c>
      <c r="I33" s="41">
        <f t="shared" si="5"/>
        <v>17</v>
      </c>
      <c r="J33" s="42">
        <v>11</v>
      </c>
      <c r="K33" s="43">
        <v>12</v>
      </c>
      <c r="L33" s="41">
        <v>479</v>
      </c>
      <c r="M33" s="42">
        <v>460</v>
      </c>
      <c r="N33" s="181">
        <v>373</v>
      </c>
      <c r="O33" s="49">
        <f t="shared" si="0"/>
        <v>3</v>
      </c>
      <c r="P33" s="49">
        <f t="shared" si="1"/>
        <v>4</v>
      </c>
      <c r="Q33" s="49">
        <f t="shared" si="2"/>
        <v>1.6666666666666667</v>
      </c>
      <c r="R33" s="49">
        <f t="shared" si="3"/>
        <v>0</v>
      </c>
      <c r="S33" s="50">
        <f t="shared" si="8"/>
        <v>5</v>
      </c>
      <c r="T33" s="50">
        <f t="shared" si="4"/>
        <v>0</v>
      </c>
      <c r="U33" s="51">
        <f t="shared" si="6"/>
        <v>2.125</v>
      </c>
      <c r="V33" s="49">
        <v>1.375</v>
      </c>
      <c r="W33" s="50">
        <v>1.5</v>
      </c>
      <c r="X33" s="167">
        <v>0.7</v>
      </c>
      <c r="Y33" s="168">
        <v>0.67</v>
      </c>
      <c r="Z33" s="182">
        <v>0.55</v>
      </c>
    </row>
    <row r="34" spans="1:26" s="178" customFormat="1" ht="13.5" customHeight="1">
      <c r="A34" s="478"/>
      <c r="B34" s="18" t="s">
        <v>29</v>
      </c>
      <c r="C34" s="41">
        <v>1</v>
      </c>
      <c r="D34" s="42">
        <v>5</v>
      </c>
      <c r="E34" s="42">
        <v>4</v>
      </c>
      <c r="F34" s="42">
        <v>2</v>
      </c>
      <c r="G34" s="43">
        <v>0</v>
      </c>
      <c r="H34" s="43">
        <v>0</v>
      </c>
      <c r="I34" s="41">
        <f t="shared" si="5"/>
        <v>12</v>
      </c>
      <c r="J34" s="42">
        <v>11</v>
      </c>
      <c r="K34" s="43">
        <v>8</v>
      </c>
      <c r="L34" s="41">
        <v>537</v>
      </c>
      <c r="M34" s="42">
        <v>532</v>
      </c>
      <c r="N34" s="181">
        <v>327</v>
      </c>
      <c r="O34" s="49">
        <f t="shared" si="0"/>
        <v>1</v>
      </c>
      <c r="P34" s="49">
        <f t="shared" si="1"/>
        <v>5</v>
      </c>
      <c r="Q34" s="49">
        <f t="shared" si="2"/>
        <v>1.3333333333333333</v>
      </c>
      <c r="R34" s="49">
        <f t="shared" si="3"/>
        <v>2</v>
      </c>
      <c r="S34" s="50">
        <f t="shared" si="8"/>
        <v>0</v>
      </c>
      <c r="T34" s="50">
        <f t="shared" si="4"/>
        <v>0</v>
      </c>
      <c r="U34" s="51">
        <f t="shared" si="6"/>
        <v>1.5</v>
      </c>
      <c r="V34" s="49">
        <v>1.375</v>
      </c>
      <c r="W34" s="50">
        <v>1</v>
      </c>
      <c r="X34" s="167">
        <v>0.79</v>
      </c>
      <c r="Y34" s="168">
        <v>0.78</v>
      </c>
      <c r="Z34" s="182">
        <v>0.48</v>
      </c>
    </row>
    <row r="35" spans="1:26" s="178" customFormat="1" ht="13.5" customHeight="1">
      <c r="A35" s="480">
        <v>8</v>
      </c>
      <c r="B35" s="17" t="s">
        <v>30</v>
      </c>
      <c r="C35" s="128">
        <v>0</v>
      </c>
      <c r="D35" s="129">
        <v>3</v>
      </c>
      <c r="E35" s="129">
        <v>2</v>
      </c>
      <c r="F35" s="129">
        <v>2</v>
      </c>
      <c r="G35" s="130">
        <v>0</v>
      </c>
      <c r="H35" s="130">
        <v>0</v>
      </c>
      <c r="I35" s="128">
        <f t="shared" si="5"/>
        <v>7</v>
      </c>
      <c r="J35" s="129">
        <v>13</v>
      </c>
      <c r="K35" s="130">
        <v>16</v>
      </c>
      <c r="L35" s="128">
        <v>473</v>
      </c>
      <c r="M35" s="129">
        <v>497</v>
      </c>
      <c r="N35" s="183">
        <v>373</v>
      </c>
      <c r="O35" s="81">
        <f t="shared" si="0"/>
        <v>0</v>
      </c>
      <c r="P35" s="81">
        <f t="shared" si="1"/>
        <v>3</v>
      </c>
      <c r="Q35" s="81">
        <f t="shared" si="2"/>
        <v>0.6666666666666666</v>
      </c>
      <c r="R35" s="81">
        <f t="shared" si="3"/>
        <v>2</v>
      </c>
      <c r="S35" s="82">
        <f t="shared" si="8"/>
        <v>0</v>
      </c>
      <c r="T35" s="82">
        <f t="shared" si="4"/>
        <v>0</v>
      </c>
      <c r="U35" s="83">
        <f t="shared" si="6"/>
        <v>0.875</v>
      </c>
      <c r="V35" s="81">
        <v>1.625</v>
      </c>
      <c r="W35" s="82">
        <v>2</v>
      </c>
      <c r="X35" s="171">
        <v>0.7</v>
      </c>
      <c r="Y35" s="172">
        <v>0.73</v>
      </c>
      <c r="Z35" s="184">
        <v>0.55</v>
      </c>
    </row>
    <row r="36" spans="1:26" s="178" customFormat="1" ht="13.5" customHeight="1">
      <c r="A36" s="480"/>
      <c r="B36" s="18" t="s">
        <v>31</v>
      </c>
      <c r="C36" s="41">
        <v>2</v>
      </c>
      <c r="D36" s="42">
        <v>5</v>
      </c>
      <c r="E36" s="42">
        <v>5</v>
      </c>
      <c r="F36" s="42">
        <v>0</v>
      </c>
      <c r="G36" s="43">
        <v>2</v>
      </c>
      <c r="H36" s="43">
        <v>1</v>
      </c>
      <c r="I36" s="41">
        <f t="shared" si="5"/>
        <v>15</v>
      </c>
      <c r="J36" s="42">
        <v>12</v>
      </c>
      <c r="K36" s="43">
        <v>14</v>
      </c>
      <c r="L36" s="41">
        <v>449</v>
      </c>
      <c r="M36" s="42">
        <v>425</v>
      </c>
      <c r="N36" s="181">
        <v>437</v>
      </c>
      <c r="O36" s="49">
        <f t="shared" si="0"/>
        <v>2</v>
      </c>
      <c r="P36" s="49">
        <f t="shared" si="1"/>
        <v>5</v>
      </c>
      <c r="Q36" s="49">
        <f t="shared" si="2"/>
        <v>1.6666666666666667</v>
      </c>
      <c r="R36" s="49">
        <f t="shared" si="3"/>
        <v>0</v>
      </c>
      <c r="S36" s="50">
        <f t="shared" si="8"/>
        <v>2</v>
      </c>
      <c r="T36" s="50">
        <f t="shared" si="4"/>
        <v>1</v>
      </c>
      <c r="U36" s="51">
        <f t="shared" si="6"/>
        <v>1.875</v>
      </c>
      <c r="V36" s="49">
        <v>1.5</v>
      </c>
      <c r="W36" s="50">
        <v>1.75</v>
      </c>
      <c r="X36" s="167">
        <v>0.68</v>
      </c>
      <c r="Y36" s="168">
        <v>0.64</v>
      </c>
      <c r="Z36" s="182">
        <v>0.66</v>
      </c>
    </row>
    <row r="37" spans="1:26" s="178" customFormat="1" ht="13.5" customHeight="1">
      <c r="A37" s="480"/>
      <c r="B37" s="18" t="s">
        <v>32</v>
      </c>
      <c r="C37" s="41">
        <v>0</v>
      </c>
      <c r="D37" s="42">
        <v>1</v>
      </c>
      <c r="E37" s="42">
        <v>3</v>
      </c>
      <c r="F37" s="42">
        <v>1</v>
      </c>
      <c r="G37" s="43">
        <v>1</v>
      </c>
      <c r="H37" s="43">
        <v>0</v>
      </c>
      <c r="I37" s="41">
        <f t="shared" si="5"/>
        <v>6</v>
      </c>
      <c r="J37" s="42">
        <v>4</v>
      </c>
      <c r="K37" s="43">
        <v>11</v>
      </c>
      <c r="L37" s="41">
        <v>508</v>
      </c>
      <c r="M37" s="42">
        <v>548</v>
      </c>
      <c r="N37" s="181">
        <v>313</v>
      </c>
      <c r="O37" s="49">
        <f aca="true" t="shared" si="9" ref="O37:O56">C37</f>
        <v>0</v>
      </c>
      <c r="P37" s="49">
        <f aca="true" t="shared" si="10" ref="P37:P56">D37</f>
        <v>1</v>
      </c>
      <c r="Q37" s="49">
        <f aca="true" t="shared" si="11" ref="Q37:Q56">E37/3</f>
        <v>1</v>
      </c>
      <c r="R37" s="49">
        <f aca="true" t="shared" si="12" ref="R37:R56">F37</f>
        <v>1</v>
      </c>
      <c r="S37" s="50">
        <f t="shared" si="8"/>
        <v>1</v>
      </c>
      <c r="T37" s="50">
        <f aca="true" t="shared" si="13" ref="T37:T56">H37</f>
        <v>0</v>
      </c>
      <c r="U37" s="51">
        <f t="shared" si="6"/>
        <v>0.75</v>
      </c>
      <c r="V37" s="49">
        <v>0.5</v>
      </c>
      <c r="W37" s="50">
        <v>1.375</v>
      </c>
      <c r="X37" s="167">
        <v>0.75</v>
      </c>
      <c r="Y37" s="168">
        <v>0.81</v>
      </c>
      <c r="Z37" s="182">
        <v>0.47</v>
      </c>
    </row>
    <row r="38" spans="1:26" s="178" customFormat="1" ht="13.5" customHeight="1">
      <c r="A38" s="480"/>
      <c r="B38" s="18" t="s">
        <v>33</v>
      </c>
      <c r="C38" s="41">
        <v>1</v>
      </c>
      <c r="D38" s="42">
        <v>5</v>
      </c>
      <c r="E38" s="42">
        <v>7</v>
      </c>
      <c r="F38" s="42">
        <v>1</v>
      </c>
      <c r="G38" s="43">
        <v>6</v>
      </c>
      <c r="H38" s="43">
        <v>0</v>
      </c>
      <c r="I38" s="41">
        <f t="shared" si="5"/>
        <v>20</v>
      </c>
      <c r="J38" s="42">
        <v>7</v>
      </c>
      <c r="K38" s="43">
        <v>10</v>
      </c>
      <c r="L38" s="41">
        <v>499</v>
      </c>
      <c r="M38" s="42">
        <v>549</v>
      </c>
      <c r="N38" s="181">
        <v>461</v>
      </c>
      <c r="O38" s="49">
        <f t="shared" si="9"/>
        <v>1</v>
      </c>
      <c r="P38" s="49">
        <f t="shared" si="10"/>
        <v>5</v>
      </c>
      <c r="Q38" s="49">
        <f t="shared" si="11"/>
        <v>2.3333333333333335</v>
      </c>
      <c r="R38" s="49">
        <f t="shared" si="12"/>
        <v>1</v>
      </c>
      <c r="S38" s="50">
        <f t="shared" si="8"/>
        <v>6</v>
      </c>
      <c r="T38" s="50">
        <f t="shared" si="13"/>
        <v>0</v>
      </c>
      <c r="U38" s="51">
        <f t="shared" si="6"/>
        <v>2.5</v>
      </c>
      <c r="V38" s="49">
        <v>0.875</v>
      </c>
      <c r="W38" s="50">
        <v>1.25</v>
      </c>
      <c r="X38" s="167">
        <v>0.73</v>
      </c>
      <c r="Y38" s="168">
        <v>0.81</v>
      </c>
      <c r="Z38" s="182">
        <v>0.68</v>
      </c>
    </row>
    <row r="39" spans="1:26" s="178" customFormat="1" ht="13.5" customHeight="1">
      <c r="A39" s="480">
        <v>9</v>
      </c>
      <c r="B39" s="17" t="s">
        <v>34</v>
      </c>
      <c r="C39" s="128">
        <v>1</v>
      </c>
      <c r="D39" s="129">
        <v>3</v>
      </c>
      <c r="E39" s="129">
        <v>5</v>
      </c>
      <c r="F39" s="129">
        <v>0</v>
      </c>
      <c r="G39" s="130">
        <v>0</v>
      </c>
      <c r="H39" s="130">
        <v>0</v>
      </c>
      <c r="I39" s="128">
        <f t="shared" si="5"/>
        <v>9</v>
      </c>
      <c r="J39" s="129">
        <v>8</v>
      </c>
      <c r="K39" s="130">
        <v>6</v>
      </c>
      <c r="L39" s="128">
        <v>457</v>
      </c>
      <c r="M39" s="129">
        <v>556</v>
      </c>
      <c r="N39" s="183">
        <v>358</v>
      </c>
      <c r="O39" s="81">
        <f t="shared" si="9"/>
        <v>1</v>
      </c>
      <c r="P39" s="81">
        <f t="shared" si="10"/>
        <v>3</v>
      </c>
      <c r="Q39" s="81">
        <f t="shared" si="11"/>
        <v>1.6666666666666667</v>
      </c>
      <c r="R39" s="81">
        <f t="shared" si="12"/>
        <v>0</v>
      </c>
      <c r="S39" s="82">
        <f t="shared" si="8"/>
        <v>0</v>
      </c>
      <c r="T39" s="82">
        <f t="shared" si="13"/>
        <v>0</v>
      </c>
      <c r="U39" s="83">
        <f t="shared" si="6"/>
        <v>1.125</v>
      </c>
      <c r="V39" s="81">
        <v>1</v>
      </c>
      <c r="W39" s="82">
        <v>0.75</v>
      </c>
      <c r="X39" s="171">
        <v>0.67</v>
      </c>
      <c r="Y39" s="172">
        <v>0.82</v>
      </c>
      <c r="Z39" s="184">
        <v>0.53</v>
      </c>
    </row>
    <row r="40" spans="1:26" s="178" customFormat="1" ht="13.5" customHeight="1">
      <c r="A40" s="480"/>
      <c r="B40" s="18" t="s">
        <v>35</v>
      </c>
      <c r="C40" s="41">
        <v>1</v>
      </c>
      <c r="D40" s="42">
        <v>6</v>
      </c>
      <c r="E40" s="42">
        <v>2</v>
      </c>
      <c r="F40" s="42">
        <v>1</v>
      </c>
      <c r="G40" s="43">
        <v>3</v>
      </c>
      <c r="H40" s="43">
        <v>0</v>
      </c>
      <c r="I40" s="41">
        <f t="shared" si="5"/>
        <v>13</v>
      </c>
      <c r="J40" s="42">
        <v>12</v>
      </c>
      <c r="K40" s="43">
        <v>9</v>
      </c>
      <c r="L40" s="41">
        <v>504</v>
      </c>
      <c r="M40" s="42">
        <v>543</v>
      </c>
      <c r="N40" s="181">
        <v>339</v>
      </c>
      <c r="O40" s="49">
        <f t="shared" si="9"/>
        <v>1</v>
      </c>
      <c r="P40" s="49">
        <f t="shared" si="10"/>
        <v>6</v>
      </c>
      <c r="Q40" s="49">
        <f t="shared" si="11"/>
        <v>0.6666666666666666</v>
      </c>
      <c r="R40" s="49">
        <f t="shared" si="12"/>
        <v>1</v>
      </c>
      <c r="S40" s="50">
        <f t="shared" si="8"/>
        <v>3</v>
      </c>
      <c r="T40" s="50">
        <f t="shared" si="13"/>
        <v>0</v>
      </c>
      <c r="U40" s="51">
        <f t="shared" si="6"/>
        <v>1.625</v>
      </c>
      <c r="V40" s="49">
        <v>1.5</v>
      </c>
      <c r="W40" s="50">
        <v>1.125</v>
      </c>
      <c r="X40" s="167">
        <v>0.74</v>
      </c>
      <c r="Y40" s="168">
        <v>0.8</v>
      </c>
      <c r="Z40" s="182">
        <v>0.5</v>
      </c>
    </row>
    <row r="41" spans="1:26" s="178" customFormat="1" ht="13.5" customHeight="1">
      <c r="A41" s="480"/>
      <c r="B41" s="18" t="s">
        <v>36</v>
      </c>
      <c r="C41" s="41">
        <v>0</v>
      </c>
      <c r="D41" s="42">
        <v>2</v>
      </c>
      <c r="E41" s="42">
        <v>4</v>
      </c>
      <c r="F41" s="42">
        <v>0</v>
      </c>
      <c r="G41" s="43">
        <v>2</v>
      </c>
      <c r="H41" s="43">
        <v>0</v>
      </c>
      <c r="I41" s="41">
        <f t="shared" si="5"/>
        <v>8</v>
      </c>
      <c r="J41" s="42">
        <v>10</v>
      </c>
      <c r="K41" s="43">
        <v>3</v>
      </c>
      <c r="L41" s="41">
        <v>481</v>
      </c>
      <c r="M41" s="42">
        <v>576</v>
      </c>
      <c r="N41" s="181">
        <v>359</v>
      </c>
      <c r="O41" s="49">
        <f t="shared" si="9"/>
        <v>0</v>
      </c>
      <c r="P41" s="49">
        <f t="shared" si="10"/>
        <v>2</v>
      </c>
      <c r="Q41" s="49">
        <f t="shared" si="11"/>
        <v>1.3333333333333333</v>
      </c>
      <c r="R41" s="49">
        <f t="shared" si="12"/>
        <v>0</v>
      </c>
      <c r="S41" s="50">
        <f t="shared" si="8"/>
        <v>2</v>
      </c>
      <c r="T41" s="50">
        <f t="shared" si="13"/>
        <v>0</v>
      </c>
      <c r="U41" s="51">
        <f t="shared" si="6"/>
        <v>1</v>
      </c>
      <c r="V41" s="49">
        <v>1.25</v>
      </c>
      <c r="W41" s="50">
        <v>0.375</v>
      </c>
      <c r="X41" s="167">
        <v>0.71</v>
      </c>
      <c r="Y41" s="168">
        <v>0.86</v>
      </c>
      <c r="Z41" s="182">
        <v>0.53</v>
      </c>
    </row>
    <row r="42" spans="1:26" s="178" customFormat="1" ht="13.5" customHeight="1">
      <c r="A42" s="480"/>
      <c r="B42" s="18" t="s">
        <v>37</v>
      </c>
      <c r="C42" s="41">
        <v>0</v>
      </c>
      <c r="D42" s="42">
        <v>1</v>
      </c>
      <c r="E42" s="42">
        <v>2</v>
      </c>
      <c r="F42" s="42">
        <v>0</v>
      </c>
      <c r="G42" s="43">
        <v>2</v>
      </c>
      <c r="H42" s="43">
        <v>0</v>
      </c>
      <c r="I42" s="41">
        <f t="shared" si="5"/>
        <v>5</v>
      </c>
      <c r="J42" s="42">
        <v>4</v>
      </c>
      <c r="K42" s="43">
        <v>7</v>
      </c>
      <c r="L42" s="41">
        <v>398</v>
      </c>
      <c r="M42" s="42">
        <v>464</v>
      </c>
      <c r="N42" s="181">
        <v>334</v>
      </c>
      <c r="O42" s="49">
        <f t="shared" si="9"/>
        <v>0</v>
      </c>
      <c r="P42" s="49">
        <f t="shared" si="10"/>
        <v>1</v>
      </c>
      <c r="Q42" s="49">
        <f t="shared" si="11"/>
        <v>0.6666666666666666</v>
      </c>
      <c r="R42" s="49">
        <f t="shared" si="12"/>
        <v>0</v>
      </c>
      <c r="S42" s="50">
        <f t="shared" si="8"/>
        <v>2</v>
      </c>
      <c r="T42" s="50">
        <f t="shared" si="13"/>
        <v>0</v>
      </c>
      <c r="U42" s="51">
        <f t="shared" si="6"/>
        <v>0.625</v>
      </c>
      <c r="V42" s="49">
        <v>0.5</v>
      </c>
      <c r="W42" s="50">
        <v>0.875</v>
      </c>
      <c r="X42" s="167">
        <v>0.58</v>
      </c>
      <c r="Y42" s="168">
        <v>0.68</v>
      </c>
      <c r="Z42" s="182">
        <v>0.5</v>
      </c>
    </row>
    <row r="43" spans="1:26" s="178" customFormat="1" ht="13.5" customHeight="1">
      <c r="A43" s="480"/>
      <c r="B43" s="174" t="s">
        <v>38</v>
      </c>
      <c r="C43" s="56">
        <v>1</v>
      </c>
      <c r="D43" s="57">
        <v>4</v>
      </c>
      <c r="E43" s="57">
        <v>3</v>
      </c>
      <c r="F43" s="57">
        <v>0</v>
      </c>
      <c r="G43" s="58">
        <v>0</v>
      </c>
      <c r="H43" s="58">
        <v>0</v>
      </c>
      <c r="I43" s="56">
        <f t="shared" si="5"/>
        <v>8</v>
      </c>
      <c r="J43" s="57">
        <v>8</v>
      </c>
      <c r="K43" s="58">
        <v>2</v>
      </c>
      <c r="L43" s="56">
        <v>396</v>
      </c>
      <c r="M43" s="57">
        <v>460</v>
      </c>
      <c r="N43" s="317">
        <v>235</v>
      </c>
      <c r="O43" s="64">
        <f t="shared" si="9"/>
        <v>1</v>
      </c>
      <c r="P43" s="64">
        <f t="shared" si="10"/>
        <v>4</v>
      </c>
      <c r="Q43" s="64">
        <f t="shared" si="11"/>
        <v>1</v>
      </c>
      <c r="R43" s="64">
        <f t="shared" si="12"/>
        <v>0</v>
      </c>
      <c r="S43" s="65">
        <f t="shared" si="8"/>
        <v>0</v>
      </c>
      <c r="T43" s="65">
        <f t="shared" si="13"/>
        <v>0</v>
      </c>
      <c r="U43" s="66">
        <f t="shared" si="6"/>
        <v>1</v>
      </c>
      <c r="V43" s="64">
        <v>1</v>
      </c>
      <c r="W43" s="65">
        <v>0.25</v>
      </c>
      <c r="X43" s="179">
        <v>0.58</v>
      </c>
      <c r="Y43" s="180">
        <v>0.68</v>
      </c>
      <c r="Z43" s="318">
        <v>0.35</v>
      </c>
    </row>
    <row r="44" spans="1:26" s="178" customFormat="1" ht="13.5" customHeight="1">
      <c r="A44" s="480">
        <v>10</v>
      </c>
      <c r="B44" s="17" t="s">
        <v>39</v>
      </c>
      <c r="C44" s="128">
        <v>0</v>
      </c>
      <c r="D44" s="129">
        <v>3</v>
      </c>
      <c r="E44" s="129">
        <v>2</v>
      </c>
      <c r="F44" s="129">
        <v>0</v>
      </c>
      <c r="G44" s="130">
        <v>5</v>
      </c>
      <c r="H44" s="130">
        <v>0</v>
      </c>
      <c r="I44" s="128">
        <f t="shared" si="5"/>
        <v>10</v>
      </c>
      <c r="J44" s="129">
        <v>6</v>
      </c>
      <c r="K44" s="130">
        <v>6</v>
      </c>
      <c r="L44" s="128">
        <v>384</v>
      </c>
      <c r="M44" s="129">
        <v>449</v>
      </c>
      <c r="N44" s="183">
        <v>310</v>
      </c>
      <c r="O44" s="81">
        <f t="shared" si="9"/>
        <v>0</v>
      </c>
      <c r="P44" s="81">
        <f t="shared" si="10"/>
        <v>3</v>
      </c>
      <c r="Q44" s="81">
        <f t="shared" si="11"/>
        <v>0.6666666666666666</v>
      </c>
      <c r="R44" s="81">
        <f t="shared" si="12"/>
        <v>0</v>
      </c>
      <c r="S44" s="82">
        <f t="shared" si="8"/>
        <v>5</v>
      </c>
      <c r="T44" s="82">
        <f t="shared" si="13"/>
        <v>0</v>
      </c>
      <c r="U44" s="83">
        <f t="shared" si="6"/>
        <v>1.25</v>
      </c>
      <c r="V44" s="81">
        <v>0.75</v>
      </c>
      <c r="W44" s="82">
        <v>0.75</v>
      </c>
      <c r="X44" s="171">
        <v>0.57</v>
      </c>
      <c r="Y44" s="172">
        <v>0.66</v>
      </c>
      <c r="Z44" s="184">
        <v>0.46</v>
      </c>
    </row>
    <row r="45" spans="1:26" s="178" customFormat="1" ht="13.5" customHeight="1">
      <c r="A45" s="480"/>
      <c r="B45" s="18" t="s">
        <v>40</v>
      </c>
      <c r="C45" s="41">
        <v>0</v>
      </c>
      <c r="D45" s="42">
        <v>5</v>
      </c>
      <c r="E45" s="42">
        <v>4</v>
      </c>
      <c r="F45" s="42">
        <v>0</v>
      </c>
      <c r="G45" s="43">
        <v>1</v>
      </c>
      <c r="H45" s="43">
        <v>0</v>
      </c>
      <c r="I45" s="41">
        <f t="shared" si="5"/>
        <v>10</v>
      </c>
      <c r="J45" s="42">
        <v>11</v>
      </c>
      <c r="K45" s="43">
        <v>7</v>
      </c>
      <c r="L45" s="41">
        <v>320</v>
      </c>
      <c r="M45" s="42">
        <v>432</v>
      </c>
      <c r="N45" s="181">
        <v>271</v>
      </c>
      <c r="O45" s="49">
        <f t="shared" si="9"/>
        <v>0</v>
      </c>
      <c r="P45" s="49">
        <f t="shared" si="10"/>
        <v>5</v>
      </c>
      <c r="Q45" s="49">
        <f t="shared" si="11"/>
        <v>1.3333333333333333</v>
      </c>
      <c r="R45" s="49">
        <f t="shared" si="12"/>
        <v>0</v>
      </c>
      <c r="S45" s="50">
        <f t="shared" si="8"/>
        <v>1</v>
      </c>
      <c r="T45" s="50">
        <f t="shared" si="13"/>
        <v>0</v>
      </c>
      <c r="U45" s="51">
        <f t="shared" si="6"/>
        <v>1.25</v>
      </c>
      <c r="V45" s="49">
        <v>1.375</v>
      </c>
      <c r="W45" s="50">
        <v>0.875</v>
      </c>
      <c r="X45" s="167">
        <v>0.47</v>
      </c>
      <c r="Y45" s="168">
        <v>0.63</v>
      </c>
      <c r="Z45" s="182">
        <v>0.4</v>
      </c>
    </row>
    <row r="46" spans="1:26" s="178" customFormat="1" ht="13.5" customHeight="1">
      <c r="A46" s="480"/>
      <c r="B46" s="18" t="s">
        <v>41</v>
      </c>
      <c r="C46" s="41">
        <v>1</v>
      </c>
      <c r="D46" s="42">
        <v>3</v>
      </c>
      <c r="E46" s="42">
        <v>2</v>
      </c>
      <c r="F46" s="42">
        <v>1</v>
      </c>
      <c r="G46" s="43">
        <v>1</v>
      </c>
      <c r="H46" s="43">
        <v>0</v>
      </c>
      <c r="I46" s="41">
        <f t="shared" si="5"/>
        <v>8</v>
      </c>
      <c r="J46" s="42">
        <v>14</v>
      </c>
      <c r="K46" s="43">
        <v>8</v>
      </c>
      <c r="L46" s="41">
        <v>347</v>
      </c>
      <c r="M46" s="42">
        <v>454</v>
      </c>
      <c r="N46" s="181">
        <v>243</v>
      </c>
      <c r="O46" s="49">
        <f t="shared" si="9"/>
        <v>1</v>
      </c>
      <c r="P46" s="49">
        <f t="shared" si="10"/>
        <v>3</v>
      </c>
      <c r="Q46" s="49">
        <f t="shared" si="11"/>
        <v>0.6666666666666666</v>
      </c>
      <c r="R46" s="49">
        <f t="shared" si="12"/>
        <v>1</v>
      </c>
      <c r="S46" s="50">
        <f t="shared" si="8"/>
        <v>1</v>
      </c>
      <c r="T46" s="50">
        <f t="shared" si="13"/>
        <v>0</v>
      </c>
      <c r="U46" s="51">
        <f t="shared" si="6"/>
        <v>1</v>
      </c>
      <c r="V46" s="49">
        <v>1.75</v>
      </c>
      <c r="W46" s="50">
        <v>1</v>
      </c>
      <c r="X46" s="167">
        <v>0.51</v>
      </c>
      <c r="Y46" s="168">
        <v>0.66</v>
      </c>
      <c r="Z46" s="182">
        <v>0.36</v>
      </c>
    </row>
    <row r="47" spans="1:26" s="178" customFormat="1" ht="13.5" customHeight="1">
      <c r="A47" s="480"/>
      <c r="B47" s="18" t="s">
        <v>42</v>
      </c>
      <c r="C47" s="41">
        <v>1</v>
      </c>
      <c r="D47" s="42">
        <v>5</v>
      </c>
      <c r="E47" s="42">
        <v>2</v>
      </c>
      <c r="F47" s="42">
        <v>1</v>
      </c>
      <c r="G47" s="43">
        <v>2</v>
      </c>
      <c r="H47" s="43">
        <v>0</v>
      </c>
      <c r="I47" s="41">
        <f t="shared" si="5"/>
        <v>11</v>
      </c>
      <c r="J47" s="42">
        <v>9</v>
      </c>
      <c r="K47" s="43">
        <v>3</v>
      </c>
      <c r="L47" s="41">
        <v>349</v>
      </c>
      <c r="M47" s="42">
        <v>413</v>
      </c>
      <c r="N47" s="181">
        <v>276</v>
      </c>
      <c r="O47" s="49">
        <f t="shared" si="9"/>
        <v>1</v>
      </c>
      <c r="P47" s="49">
        <f t="shared" si="10"/>
        <v>5</v>
      </c>
      <c r="Q47" s="49">
        <f t="shared" si="11"/>
        <v>0.6666666666666666</v>
      </c>
      <c r="R47" s="49">
        <f t="shared" si="12"/>
        <v>1</v>
      </c>
      <c r="S47" s="50">
        <f t="shared" si="8"/>
        <v>2</v>
      </c>
      <c r="T47" s="50">
        <f t="shared" si="13"/>
        <v>0</v>
      </c>
      <c r="U47" s="51">
        <f t="shared" si="6"/>
        <v>1.375</v>
      </c>
      <c r="V47" s="49">
        <v>1.125</v>
      </c>
      <c r="W47" s="50">
        <v>0.375</v>
      </c>
      <c r="X47" s="167">
        <v>0.51</v>
      </c>
      <c r="Y47" s="168">
        <v>0.6</v>
      </c>
      <c r="Z47" s="182">
        <v>0.41</v>
      </c>
    </row>
    <row r="48" spans="1:26" s="178" customFormat="1" ht="13.5" customHeight="1">
      <c r="A48" s="480">
        <v>11</v>
      </c>
      <c r="B48" s="17" t="s">
        <v>43</v>
      </c>
      <c r="C48" s="128">
        <v>0</v>
      </c>
      <c r="D48" s="129">
        <v>6</v>
      </c>
      <c r="E48" s="129">
        <v>2</v>
      </c>
      <c r="F48" s="129">
        <v>0</v>
      </c>
      <c r="G48" s="130">
        <v>1</v>
      </c>
      <c r="H48" s="130">
        <v>0</v>
      </c>
      <c r="I48" s="128">
        <f t="shared" si="5"/>
        <v>9</v>
      </c>
      <c r="J48" s="129">
        <v>12</v>
      </c>
      <c r="K48" s="130">
        <v>8</v>
      </c>
      <c r="L48" s="128">
        <v>359</v>
      </c>
      <c r="M48" s="129">
        <v>401</v>
      </c>
      <c r="N48" s="183">
        <v>279</v>
      </c>
      <c r="O48" s="81">
        <f t="shared" si="9"/>
        <v>0</v>
      </c>
      <c r="P48" s="81">
        <f t="shared" si="10"/>
        <v>6</v>
      </c>
      <c r="Q48" s="81">
        <f t="shared" si="11"/>
        <v>0.6666666666666666</v>
      </c>
      <c r="R48" s="81">
        <f t="shared" si="12"/>
        <v>0</v>
      </c>
      <c r="S48" s="82">
        <f t="shared" si="8"/>
        <v>1</v>
      </c>
      <c r="T48" s="82">
        <f t="shared" si="13"/>
        <v>0</v>
      </c>
      <c r="U48" s="83">
        <f t="shared" si="6"/>
        <v>1.125</v>
      </c>
      <c r="V48" s="81">
        <v>1.5</v>
      </c>
      <c r="W48" s="82">
        <v>1</v>
      </c>
      <c r="X48" s="171">
        <v>0.53</v>
      </c>
      <c r="Y48" s="172">
        <v>0.59</v>
      </c>
      <c r="Z48" s="184">
        <v>0.41</v>
      </c>
    </row>
    <row r="49" spans="1:26" s="178" customFormat="1" ht="13.5" customHeight="1">
      <c r="A49" s="480"/>
      <c r="B49" s="18" t="s">
        <v>44</v>
      </c>
      <c r="C49" s="41">
        <v>0</v>
      </c>
      <c r="D49" s="42">
        <v>6</v>
      </c>
      <c r="E49" s="42">
        <v>7</v>
      </c>
      <c r="F49" s="42">
        <v>1</v>
      </c>
      <c r="G49" s="43">
        <v>1</v>
      </c>
      <c r="H49" s="43">
        <v>0</v>
      </c>
      <c r="I49" s="41">
        <f t="shared" si="5"/>
        <v>15</v>
      </c>
      <c r="J49" s="42">
        <v>9</v>
      </c>
      <c r="K49" s="43">
        <v>8</v>
      </c>
      <c r="L49" s="41">
        <v>363</v>
      </c>
      <c r="M49" s="42">
        <v>415</v>
      </c>
      <c r="N49" s="181">
        <v>273</v>
      </c>
      <c r="O49" s="49">
        <f t="shared" si="9"/>
        <v>0</v>
      </c>
      <c r="P49" s="49">
        <f t="shared" si="10"/>
        <v>6</v>
      </c>
      <c r="Q49" s="49">
        <f t="shared" si="11"/>
        <v>2.3333333333333335</v>
      </c>
      <c r="R49" s="49">
        <f t="shared" si="12"/>
        <v>1</v>
      </c>
      <c r="S49" s="50">
        <f t="shared" si="8"/>
        <v>1</v>
      </c>
      <c r="T49" s="50">
        <f t="shared" si="13"/>
        <v>0</v>
      </c>
      <c r="U49" s="51">
        <f t="shared" si="6"/>
        <v>1.875</v>
      </c>
      <c r="V49" s="49">
        <v>1.125</v>
      </c>
      <c r="W49" s="50">
        <v>1</v>
      </c>
      <c r="X49" s="167">
        <v>0.53</v>
      </c>
      <c r="Y49" s="168">
        <v>0.61</v>
      </c>
      <c r="Z49" s="182">
        <v>0.4</v>
      </c>
    </row>
    <row r="50" spans="1:26" s="178" customFormat="1" ht="13.5" customHeight="1">
      <c r="A50" s="480"/>
      <c r="B50" s="18" t="s">
        <v>45</v>
      </c>
      <c r="C50" s="41">
        <v>2</v>
      </c>
      <c r="D50" s="42">
        <v>1</v>
      </c>
      <c r="E50" s="42">
        <v>2</v>
      </c>
      <c r="F50" s="42">
        <v>0</v>
      </c>
      <c r="G50" s="43">
        <v>1</v>
      </c>
      <c r="H50" s="43">
        <v>0</v>
      </c>
      <c r="I50" s="41">
        <f t="shared" si="5"/>
        <v>6</v>
      </c>
      <c r="J50" s="42">
        <v>13</v>
      </c>
      <c r="K50" s="43">
        <v>7</v>
      </c>
      <c r="L50" s="41">
        <v>341</v>
      </c>
      <c r="M50" s="42">
        <v>422</v>
      </c>
      <c r="N50" s="181">
        <v>230</v>
      </c>
      <c r="O50" s="49">
        <f t="shared" si="9"/>
        <v>2</v>
      </c>
      <c r="P50" s="49">
        <f t="shared" si="10"/>
        <v>1</v>
      </c>
      <c r="Q50" s="49">
        <f t="shared" si="11"/>
        <v>0.6666666666666666</v>
      </c>
      <c r="R50" s="49">
        <f t="shared" si="12"/>
        <v>0</v>
      </c>
      <c r="S50" s="50">
        <f t="shared" si="8"/>
        <v>1</v>
      </c>
      <c r="T50" s="50">
        <f t="shared" si="13"/>
        <v>0</v>
      </c>
      <c r="U50" s="51">
        <f t="shared" si="6"/>
        <v>0.75</v>
      </c>
      <c r="V50" s="49">
        <v>1.625</v>
      </c>
      <c r="W50" s="50">
        <v>0.875</v>
      </c>
      <c r="X50" s="167">
        <v>0.5</v>
      </c>
      <c r="Y50" s="168">
        <v>0.62</v>
      </c>
      <c r="Z50" s="182">
        <v>0.34</v>
      </c>
    </row>
    <row r="51" spans="1:26" s="178" customFormat="1" ht="13.5" customHeight="1">
      <c r="A51" s="480"/>
      <c r="B51" s="18" t="s">
        <v>46</v>
      </c>
      <c r="C51" s="41">
        <v>2</v>
      </c>
      <c r="D51" s="42">
        <v>0</v>
      </c>
      <c r="E51" s="42">
        <v>1</v>
      </c>
      <c r="F51" s="42">
        <v>0</v>
      </c>
      <c r="G51" s="43">
        <v>0</v>
      </c>
      <c r="H51" s="43">
        <v>0</v>
      </c>
      <c r="I51" s="41">
        <f t="shared" si="5"/>
        <v>3</v>
      </c>
      <c r="J51" s="42">
        <v>14</v>
      </c>
      <c r="K51" s="43">
        <v>2</v>
      </c>
      <c r="L51" s="41">
        <v>370</v>
      </c>
      <c r="M51" s="42">
        <v>427</v>
      </c>
      <c r="N51" s="181">
        <v>274</v>
      </c>
      <c r="O51" s="49">
        <f t="shared" si="9"/>
        <v>2</v>
      </c>
      <c r="P51" s="49">
        <f t="shared" si="10"/>
        <v>0</v>
      </c>
      <c r="Q51" s="49">
        <f t="shared" si="11"/>
        <v>0.3333333333333333</v>
      </c>
      <c r="R51" s="49">
        <f t="shared" si="12"/>
        <v>0</v>
      </c>
      <c r="S51" s="50">
        <f t="shared" si="8"/>
        <v>0</v>
      </c>
      <c r="T51" s="50">
        <f t="shared" si="13"/>
        <v>0</v>
      </c>
      <c r="U51" s="51">
        <f t="shared" si="6"/>
        <v>0.375</v>
      </c>
      <c r="V51" s="49">
        <v>1.75</v>
      </c>
      <c r="W51" s="50">
        <v>0.25</v>
      </c>
      <c r="X51" s="167">
        <v>0.54</v>
      </c>
      <c r="Y51" s="168">
        <v>0.63</v>
      </c>
      <c r="Z51" s="182">
        <v>0.41</v>
      </c>
    </row>
    <row r="52" spans="1:26" s="178" customFormat="1" ht="13.5" customHeight="1">
      <c r="A52" s="480">
        <v>12</v>
      </c>
      <c r="B52" s="17" t="s">
        <v>47</v>
      </c>
      <c r="C52" s="128">
        <v>1</v>
      </c>
      <c r="D52" s="129">
        <v>5</v>
      </c>
      <c r="E52" s="129">
        <v>1</v>
      </c>
      <c r="F52" s="129">
        <v>0</v>
      </c>
      <c r="G52" s="130">
        <v>1</v>
      </c>
      <c r="H52" s="130">
        <v>0</v>
      </c>
      <c r="I52" s="128">
        <f t="shared" si="5"/>
        <v>8</v>
      </c>
      <c r="J52" s="129">
        <v>13</v>
      </c>
      <c r="K52" s="130">
        <v>6</v>
      </c>
      <c r="L52" s="128">
        <v>375</v>
      </c>
      <c r="M52" s="129">
        <v>441</v>
      </c>
      <c r="N52" s="183">
        <v>223</v>
      </c>
      <c r="O52" s="81">
        <f t="shared" si="9"/>
        <v>1</v>
      </c>
      <c r="P52" s="81">
        <f t="shared" si="10"/>
        <v>5</v>
      </c>
      <c r="Q52" s="81">
        <f t="shared" si="11"/>
        <v>0.3333333333333333</v>
      </c>
      <c r="R52" s="81">
        <f t="shared" si="12"/>
        <v>0</v>
      </c>
      <c r="S52" s="82">
        <f t="shared" si="8"/>
        <v>1</v>
      </c>
      <c r="T52" s="82">
        <f t="shared" si="13"/>
        <v>0</v>
      </c>
      <c r="U52" s="83">
        <f t="shared" si="6"/>
        <v>1</v>
      </c>
      <c r="V52" s="81">
        <v>1.625</v>
      </c>
      <c r="W52" s="82">
        <v>0.75</v>
      </c>
      <c r="X52" s="171">
        <v>0.55</v>
      </c>
      <c r="Y52" s="172">
        <v>0.65</v>
      </c>
      <c r="Z52" s="184">
        <v>0.33</v>
      </c>
    </row>
    <row r="53" spans="1:26" s="178" customFormat="1" ht="13.5" customHeight="1">
      <c r="A53" s="480"/>
      <c r="B53" s="18" t="s">
        <v>48</v>
      </c>
      <c r="C53" s="41">
        <v>3</v>
      </c>
      <c r="D53" s="42">
        <v>2</v>
      </c>
      <c r="E53" s="42">
        <v>4</v>
      </c>
      <c r="F53" s="42">
        <v>1</v>
      </c>
      <c r="G53" s="43">
        <v>2</v>
      </c>
      <c r="H53" s="43">
        <v>0</v>
      </c>
      <c r="I53" s="41">
        <f t="shared" si="5"/>
        <v>12</v>
      </c>
      <c r="J53" s="42">
        <v>18</v>
      </c>
      <c r="K53" s="43">
        <v>11</v>
      </c>
      <c r="L53" s="41">
        <v>404</v>
      </c>
      <c r="M53" s="42">
        <v>544</v>
      </c>
      <c r="N53" s="181">
        <v>262</v>
      </c>
      <c r="O53" s="49">
        <f t="shared" si="9"/>
        <v>3</v>
      </c>
      <c r="P53" s="49">
        <f t="shared" si="10"/>
        <v>2</v>
      </c>
      <c r="Q53" s="49">
        <f t="shared" si="11"/>
        <v>1.3333333333333333</v>
      </c>
      <c r="R53" s="49">
        <f t="shared" si="12"/>
        <v>1</v>
      </c>
      <c r="S53" s="50">
        <f t="shared" si="8"/>
        <v>2</v>
      </c>
      <c r="T53" s="50">
        <f t="shared" si="13"/>
        <v>0</v>
      </c>
      <c r="U53" s="51">
        <f t="shared" si="6"/>
        <v>1.5</v>
      </c>
      <c r="V53" s="49">
        <v>2.25</v>
      </c>
      <c r="W53" s="50">
        <v>1.375</v>
      </c>
      <c r="X53" s="167">
        <v>0.59</v>
      </c>
      <c r="Y53" s="168">
        <v>0.8</v>
      </c>
      <c r="Z53" s="182">
        <v>0.39</v>
      </c>
    </row>
    <row r="54" spans="1:26" s="178" customFormat="1" ht="13.5" customHeight="1">
      <c r="A54" s="480"/>
      <c r="B54" s="18" t="s">
        <v>49</v>
      </c>
      <c r="C54" s="41">
        <v>6</v>
      </c>
      <c r="D54" s="42">
        <v>2</v>
      </c>
      <c r="E54" s="42">
        <v>1</v>
      </c>
      <c r="F54" s="42">
        <v>0</v>
      </c>
      <c r="G54" s="43">
        <v>2</v>
      </c>
      <c r="H54" s="43">
        <v>0</v>
      </c>
      <c r="I54" s="41">
        <f t="shared" si="5"/>
        <v>11</v>
      </c>
      <c r="J54" s="42">
        <v>15</v>
      </c>
      <c r="K54" s="43">
        <v>5</v>
      </c>
      <c r="L54" s="41">
        <v>458</v>
      </c>
      <c r="M54" s="42">
        <v>551</v>
      </c>
      <c r="N54" s="181">
        <v>255</v>
      </c>
      <c r="O54" s="49">
        <f t="shared" si="9"/>
        <v>6</v>
      </c>
      <c r="P54" s="49">
        <f t="shared" si="10"/>
        <v>2</v>
      </c>
      <c r="Q54" s="49">
        <f t="shared" si="11"/>
        <v>0.3333333333333333</v>
      </c>
      <c r="R54" s="49">
        <f t="shared" si="12"/>
        <v>0</v>
      </c>
      <c r="S54" s="50">
        <f t="shared" si="8"/>
        <v>2</v>
      </c>
      <c r="T54" s="50">
        <f t="shared" si="13"/>
        <v>0</v>
      </c>
      <c r="U54" s="51">
        <f t="shared" si="6"/>
        <v>1.375</v>
      </c>
      <c r="V54" s="49">
        <v>1.875</v>
      </c>
      <c r="W54" s="50">
        <v>0.625</v>
      </c>
      <c r="X54" s="167">
        <v>0.67</v>
      </c>
      <c r="Y54" s="168">
        <v>0.81</v>
      </c>
      <c r="Z54" s="182">
        <v>0.38</v>
      </c>
    </row>
    <row r="55" spans="1:26" s="178" customFormat="1" ht="13.5" customHeight="1">
      <c r="A55" s="480"/>
      <c r="B55" s="18" t="s">
        <v>50</v>
      </c>
      <c r="C55" s="41">
        <v>6</v>
      </c>
      <c r="D55" s="42">
        <v>6</v>
      </c>
      <c r="E55" s="42">
        <v>5</v>
      </c>
      <c r="F55" s="42">
        <v>0</v>
      </c>
      <c r="G55" s="43">
        <v>1</v>
      </c>
      <c r="H55" s="43">
        <v>0</v>
      </c>
      <c r="I55" s="41">
        <f t="shared" si="5"/>
        <v>18</v>
      </c>
      <c r="J55" s="42">
        <v>16</v>
      </c>
      <c r="K55" s="43">
        <v>7</v>
      </c>
      <c r="L55" s="41">
        <v>395</v>
      </c>
      <c r="M55" s="42">
        <v>463</v>
      </c>
      <c r="N55" s="181">
        <v>273</v>
      </c>
      <c r="O55" s="49">
        <f t="shared" si="9"/>
        <v>6</v>
      </c>
      <c r="P55" s="49">
        <f t="shared" si="10"/>
        <v>6</v>
      </c>
      <c r="Q55" s="49">
        <f t="shared" si="11"/>
        <v>1.6666666666666667</v>
      </c>
      <c r="R55" s="49">
        <f t="shared" si="12"/>
        <v>0</v>
      </c>
      <c r="S55" s="50">
        <f t="shared" si="8"/>
        <v>1</v>
      </c>
      <c r="T55" s="50">
        <f t="shared" si="13"/>
        <v>0</v>
      </c>
      <c r="U55" s="51">
        <f t="shared" si="6"/>
        <v>2.25</v>
      </c>
      <c r="V55" s="49">
        <v>2</v>
      </c>
      <c r="W55" s="50">
        <v>0.875</v>
      </c>
      <c r="X55" s="167">
        <v>0.58</v>
      </c>
      <c r="Y55" s="168">
        <v>0.69</v>
      </c>
      <c r="Z55" s="182">
        <v>0.4</v>
      </c>
    </row>
    <row r="56" spans="1:26" s="178" customFormat="1" ht="13.5" customHeight="1">
      <c r="A56" s="480"/>
      <c r="B56" s="18" t="s">
        <v>51</v>
      </c>
      <c r="C56" s="41">
        <v>5</v>
      </c>
      <c r="D56" s="42">
        <v>4</v>
      </c>
      <c r="E56" s="42">
        <v>7</v>
      </c>
      <c r="F56" s="42">
        <v>0</v>
      </c>
      <c r="G56" s="43">
        <v>1</v>
      </c>
      <c r="H56" s="43">
        <v>0</v>
      </c>
      <c r="I56" s="41">
        <f t="shared" si="5"/>
        <v>17</v>
      </c>
      <c r="J56" s="42">
        <v>6</v>
      </c>
      <c r="K56" s="43">
        <v>8</v>
      </c>
      <c r="L56" s="41">
        <v>383</v>
      </c>
      <c r="M56" s="42">
        <v>342</v>
      </c>
      <c r="N56" s="181">
        <v>255</v>
      </c>
      <c r="O56" s="49">
        <f t="shared" si="9"/>
        <v>5</v>
      </c>
      <c r="P56" s="49">
        <f t="shared" si="10"/>
        <v>4</v>
      </c>
      <c r="Q56" s="49">
        <f t="shared" si="11"/>
        <v>2.3333333333333335</v>
      </c>
      <c r="R56" s="49">
        <f t="shared" si="12"/>
        <v>0</v>
      </c>
      <c r="S56" s="50">
        <f t="shared" si="8"/>
        <v>1</v>
      </c>
      <c r="T56" s="50">
        <f t="shared" si="13"/>
        <v>0</v>
      </c>
      <c r="U56" s="51">
        <f t="shared" si="6"/>
        <v>2.125</v>
      </c>
      <c r="V56" s="49">
        <v>0.75</v>
      </c>
      <c r="W56" s="50">
        <v>1</v>
      </c>
      <c r="X56" s="167">
        <v>0.58</v>
      </c>
      <c r="Y56" s="168">
        <v>0.51</v>
      </c>
      <c r="Z56" s="182">
        <v>0.38</v>
      </c>
    </row>
    <row r="57" spans="1:26" s="178" customFormat="1" ht="13.5" customHeight="1">
      <c r="A57" s="495"/>
      <c r="B57" s="185">
        <v>53</v>
      </c>
      <c r="C57" s="186">
        <v>0</v>
      </c>
      <c r="D57" s="187">
        <v>0</v>
      </c>
      <c r="E57" s="187">
        <v>0</v>
      </c>
      <c r="F57" s="187">
        <v>0</v>
      </c>
      <c r="G57" s="188">
        <v>0</v>
      </c>
      <c r="H57" s="188">
        <v>0</v>
      </c>
      <c r="I57" s="186">
        <f t="shared" si="5"/>
        <v>0</v>
      </c>
      <c r="J57" s="187">
        <v>0</v>
      </c>
      <c r="K57" s="189">
        <v>0</v>
      </c>
      <c r="L57" s="186"/>
      <c r="M57" s="187"/>
      <c r="N57" s="190">
        <v>102</v>
      </c>
      <c r="O57" s="105"/>
      <c r="P57" s="105"/>
      <c r="Q57" s="105"/>
      <c r="R57" s="105"/>
      <c r="S57" s="106"/>
      <c r="T57" s="106"/>
      <c r="U57" s="107">
        <f t="shared" si="6"/>
        <v>0</v>
      </c>
      <c r="V57" s="105">
        <v>0</v>
      </c>
      <c r="W57" s="195">
        <v>0</v>
      </c>
      <c r="X57" s="110"/>
      <c r="Y57" s="196"/>
      <c r="Z57" s="197">
        <v>0.16</v>
      </c>
    </row>
    <row r="58" spans="1:26" s="178" customFormat="1" ht="15.75" customHeight="1">
      <c r="A58" s="515" t="s">
        <v>60</v>
      </c>
      <c r="B58" s="516"/>
      <c r="C58" s="198">
        <f aca="true" t="shared" si="14" ref="C58:H58">SUM(C5:C57)</f>
        <v>140</v>
      </c>
      <c r="D58" s="199">
        <f t="shared" si="14"/>
        <v>180</v>
      </c>
      <c r="E58" s="199">
        <f t="shared" si="14"/>
        <v>162</v>
      </c>
      <c r="F58" s="199">
        <f t="shared" si="14"/>
        <v>20</v>
      </c>
      <c r="G58" s="200">
        <f t="shared" si="14"/>
        <v>96</v>
      </c>
      <c r="H58" s="200">
        <f t="shared" si="14"/>
        <v>2</v>
      </c>
      <c r="I58" s="198">
        <f aca="true" t="shared" si="15" ref="I58:N58">SUM(I5:I57)</f>
        <v>600</v>
      </c>
      <c r="J58" s="199">
        <f t="shared" si="15"/>
        <v>524</v>
      </c>
      <c r="K58" s="200">
        <f t="shared" si="15"/>
        <v>529</v>
      </c>
      <c r="L58" s="198">
        <f t="shared" si="15"/>
        <v>21231</v>
      </c>
      <c r="M58" s="199">
        <f t="shared" si="15"/>
        <v>21792</v>
      </c>
      <c r="N58" s="202">
        <f t="shared" si="15"/>
        <v>16745</v>
      </c>
      <c r="O58" s="205">
        <f aca="true" t="shared" si="16" ref="O58:T58">SUM(O5:O57)</f>
        <v>140</v>
      </c>
      <c r="P58" s="205">
        <f t="shared" si="16"/>
        <v>180</v>
      </c>
      <c r="Q58" s="205">
        <f t="shared" si="16"/>
        <v>54</v>
      </c>
      <c r="R58" s="205">
        <f t="shared" si="16"/>
        <v>20</v>
      </c>
      <c r="S58" s="206">
        <f t="shared" si="16"/>
        <v>96</v>
      </c>
      <c r="T58" s="206">
        <f t="shared" si="16"/>
        <v>2</v>
      </c>
      <c r="U58" s="204">
        <f>SUM(U5:U57)</f>
        <v>75</v>
      </c>
      <c r="V58" s="205">
        <f>SUM(V5:V57)</f>
        <v>65.5</v>
      </c>
      <c r="W58" s="206">
        <f>SUM(W5:W57)</f>
        <v>66.125</v>
      </c>
      <c r="X58" s="204">
        <v>31.41</v>
      </c>
      <c r="Y58" s="205">
        <v>32.14</v>
      </c>
      <c r="Z58" s="207">
        <v>24.84</v>
      </c>
    </row>
    <row r="59" spans="2:26" s="164" customFormat="1" ht="13.5" customHeight="1">
      <c r="B59" s="319"/>
      <c r="C59" s="320"/>
      <c r="D59" s="320"/>
      <c r="E59" s="320"/>
      <c r="F59" s="320"/>
      <c r="G59" s="320"/>
      <c r="H59" s="320"/>
      <c r="I59" s="320"/>
      <c r="K59" s="320"/>
      <c r="N59" s="209"/>
      <c r="O59" s="211" t="s">
        <v>96</v>
      </c>
      <c r="P59" s="320"/>
      <c r="R59" s="320"/>
      <c r="S59" s="320"/>
      <c r="T59" s="320"/>
      <c r="U59" s="320"/>
      <c r="V59" s="320"/>
      <c r="W59" s="320"/>
      <c r="X59" s="320"/>
      <c r="Y59" s="320"/>
      <c r="Z59" s="281"/>
    </row>
    <row r="60" ht="12">
      <c r="M60" s="211"/>
    </row>
  </sheetData>
  <sheetProtection/>
  <mergeCells count="21">
    <mergeCell ref="A9:A12"/>
    <mergeCell ref="A22:A25"/>
    <mergeCell ref="A35:A38"/>
    <mergeCell ref="A13:A17"/>
    <mergeCell ref="A18:A21"/>
    <mergeCell ref="A26:A30"/>
    <mergeCell ref="A31:A34"/>
    <mergeCell ref="X3:Z3"/>
    <mergeCell ref="A58:B58"/>
    <mergeCell ref="A44:A47"/>
    <mergeCell ref="A48:A51"/>
    <mergeCell ref="A52:A57"/>
    <mergeCell ref="A39:A43"/>
    <mergeCell ref="A5:A8"/>
    <mergeCell ref="O2:Z2"/>
    <mergeCell ref="C2:N2"/>
    <mergeCell ref="C3:H3"/>
    <mergeCell ref="I3:K3"/>
    <mergeCell ref="O3:T3"/>
    <mergeCell ref="U3:W3"/>
    <mergeCell ref="L3:N3"/>
  </mergeCells>
  <printOptions/>
  <pageMargins left="0.7480314960629921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AO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00390625" style="212" customWidth="1"/>
    <col min="2" max="2" width="3.625" style="212" customWidth="1"/>
    <col min="3" max="8" width="3.875" style="212" customWidth="1"/>
    <col min="9" max="20" width="6.125" style="212" customWidth="1"/>
    <col min="21" max="21" width="4.125" style="212" customWidth="1"/>
    <col min="22" max="22" width="3.00390625" style="212" customWidth="1"/>
    <col min="23" max="23" width="3.625" style="213" customWidth="1"/>
    <col min="24" max="29" width="3.875" style="214" customWidth="1"/>
    <col min="30" max="32" width="5.625" style="214" customWidth="1"/>
    <col min="33" max="41" width="6.125" style="214" customWidth="1"/>
    <col min="42" max="16384" width="9.00390625" style="212" customWidth="1"/>
  </cols>
  <sheetData>
    <row r="1" spans="1:41" s="150" customFormat="1" ht="24.75" customHeight="1">
      <c r="A1" s="19" t="s">
        <v>61</v>
      </c>
      <c r="V1" s="19" t="s">
        <v>62</v>
      </c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5"/>
      <c r="O2" s="508" t="s">
        <v>91</v>
      </c>
      <c r="P2" s="462"/>
      <c r="Q2" s="462"/>
      <c r="R2" s="462"/>
      <c r="S2" s="462"/>
      <c r="T2" s="463"/>
      <c r="V2" s="25"/>
      <c r="W2" s="26"/>
      <c r="X2" s="464" t="s">
        <v>56</v>
      </c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5"/>
      <c r="AJ2" s="508" t="s">
        <v>91</v>
      </c>
      <c r="AK2" s="462"/>
      <c r="AL2" s="462"/>
      <c r="AM2" s="462"/>
      <c r="AN2" s="462"/>
      <c r="AO2" s="463"/>
    </row>
    <row r="3" spans="1:41" s="151" customFormat="1" ht="18" customHeight="1">
      <c r="A3" s="27"/>
      <c r="B3" s="28"/>
      <c r="C3" s="466" t="s">
        <v>112</v>
      </c>
      <c r="D3" s="467"/>
      <c r="E3" s="467"/>
      <c r="F3" s="467"/>
      <c r="G3" s="467"/>
      <c r="H3" s="467"/>
      <c r="I3" s="468" t="s">
        <v>53</v>
      </c>
      <c r="J3" s="469"/>
      <c r="K3" s="469"/>
      <c r="L3" s="473" t="s">
        <v>59</v>
      </c>
      <c r="M3" s="474"/>
      <c r="N3" s="475"/>
      <c r="O3" s="481" t="s">
        <v>57</v>
      </c>
      <c r="P3" s="482"/>
      <c r="Q3" s="482"/>
      <c r="R3" s="470" t="s">
        <v>58</v>
      </c>
      <c r="S3" s="471"/>
      <c r="T3" s="472"/>
      <c r="V3" s="27"/>
      <c r="W3" s="28"/>
      <c r="X3" s="466" t="s">
        <v>112</v>
      </c>
      <c r="Y3" s="467"/>
      <c r="Z3" s="467"/>
      <c r="AA3" s="467"/>
      <c r="AB3" s="467"/>
      <c r="AC3" s="467"/>
      <c r="AD3" s="468" t="s">
        <v>53</v>
      </c>
      <c r="AE3" s="469"/>
      <c r="AF3" s="469"/>
      <c r="AG3" s="473" t="s">
        <v>59</v>
      </c>
      <c r="AH3" s="474"/>
      <c r="AI3" s="475"/>
      <c r="AJ3" s="481" t="s">
        <v>57</v>
      </c>
      <c r="AK3" s="482"/>
      <c r="AL3" s="482"/>
      <c r="AM3" s="470" t="s">
        <v>58</v>
      </c>
      <c r="AN3" s="471"/>
      <c r="AO3" s="472"/>
    </row>
    <row r="4" spans="1:41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86</v>
      </c>
      <c r="G4" s="32" t="s">
        <v>87</v>
      </c>
      <c r="H4" s="33" t="s">
        <v>88</v>
      </c>
      <c r="I4" s="34">
        <v>2011</v>
      </c>
      <c r="J4" s="35">
        <v>2010</v>
      </c>
      <c r="K4" s="36">
        <v>2009</v>
      </c>
      <c r="L4" s="34">
        <v>2011</v>
      </c>
      <c r="M4" s="35">
        <v>2010</v>
      </c>
      <c r="N4" s="311">
        <v>2009</v>
      </c>
      <c r="O4" s="34">
        <v>2011</v>
      </c>
      <c r="P4" s="35">
        <v>2010</v>
      </c>
      <c r="Q4" s="36">
        <v>2009</v>
      </c>
      <c r="R4" s="34">
        <v>2011</v>
      </c>
      <c r="S4" s="35">
        <v>2010</v>
      </c>
      <c r="T4" s="154">
        <v>2009</v>
      </c>
      <c r="V4" s="29" t="s">
        <v>54</v>
      </c>
      <c r="W4" s="30" t="s">
        <v>55</v>
      </c>
      <c r="X4" s="31" t="s">
        <v>83</v>
      </c>
      <c r="Y4" s="32" t="s">
        <v>84</v>
      </c>
      <c r="Z4" s="32" t="s">
        <v>85</v>
      </c>
      <c r="AA4" s="32" t="s">
        <v>86</v>
      </c>
      <c r="AB4" s="32" t="s">
        <v>87</v>
      </c>
      <c r="AC4" s="33" t="s">
        <v>88</v>
      </c>
      <c r="AD4" s="34">
        <v>2011</v>
      </c>
      <c r="AE4" s="35">
        <v>2010</v>
      </c>
      <c r="AF4" s="36">
        <v>2009</v>
      </c>
      <c r="AG4" s="34">
        <v>2011</v>
      </c>
      <c r="AH4" s="35">
        <v>2010</v>
      </c>
      <c r="AI4" s="311">
        <v>2009</v>
      </c>
      <c r="AJ4" s="34">
        <v>2011</v>
      </c>
      <c r="AK4" s="35">
        <v>2010</v>
      </c>
      <c r="AL4" s="36">
        <v>2009</v>
      </c>
      <c r="AM4" s="34">
        <v>2011</v>
      </c>
      <c r="AN4" s="35">
        <v>2010</v>
      </c>
      <c r="AO4" s="154">
        <v>2009</v>
      </c>
    </row>
    <row r="5" spans="1:41" s="164" customFormat="1" ht="13.5" customHeight="1">
      <c r="A5" s="479">
        <v>1</v>
      </c>
      <c r="B5" s="113" t="s">
        <v>0</v>
      </c>
      <c r="C5" s="117"/>
      <c r="D5" s="157"/>
      <c r="E5" s="157"/>
      <c r="F5" s="157"/>
      <c r="G5" s="157"/>
      <c r="H5" s="158"/>
      <c r="I5" s="117">
        <f>SUM(C5:H5)</f>
        <v>0</v>
      </c>
      <c r="J5" s="157">
        <v>0</v>
      </c>
      <c r="K5" s="158">
        <v>0</v>
      </c>
      <c r="L5" s="114">
        <v>7</v>
      </c>
      <c r="M5" s="115">
        <v>12</v>
      </c>
      <c r="N5" s="312">
        <v>7</v>
      </c>
      <c r="O5" s="124">
        <f>I5/6</f>
        <v>0</v>
      </c>
      <c r="P5" s="122">
        <v>0</v>
      </c>
      <c r="Q5" s="123">
        <v>0</v>
      </c>
      <c r="R5" s="162">
        <v>0.02</v>
      </c>
      <c r="S5" s="163">
        <v>0.03</v>
      </c>
      <c r="T5" s="313">
        <v>0.02</v>
      </c>
      <c r="V5" s="479">
        <v>1</v>
      </c>
      <c r="W5" s="113" t="s">
        <v>0</v>
      </c>
      <c r="X5" s="117"/>
      <c r="Y5" s="157"/>
      <c r="Z5" s="157"/>
      <c r="AA5" s="157"/>
      <c r="AB5" s="157"/>
      <c r="AC5" s="158"/>
      <c r="AD5" s="117">
        <f>SUM(X5:AC5)</f>
        <v>0</v>
      </c>
      <c r="AE5" s="157">
        <v>0</v>
      </c>
      <c r="AF5" s="158">
        <v>0</v>
      </c>
      <c r="AG5" s="114">
        <v>11</v>
      </c>
      <c r="AH5" s="115">
        <v>8</v>
      </c>
      <c r="AI5" s="312">
        <v>10</v>
      </c>
      <c r="AJ5" s="124">
        <f>AD5/6</f>
        <v>0</v>
      </c>
      <c r="AK5" s="122">
        <v>0</v>
      </c>
      <c r="AL5" s="123">
        <v>0</v>
      </c>
      <c r="AM5" s="162">
        <v>0.02</v>
      </c>
      <c r="AN5" s="163">
        <v>0.02</v>
      </c>
      <c r="AO5" s="313">
        <v>0.02</v>
      </c>
    </row>
    <row r="6" spans="1:41" s="164" customFormat="1" ht="13.5" customHeight="1">
      <c r="A6" s="480"/>
      <c r="B6" s="16" t="s">
        <v>1</v>
      </c>
      <c r="C6" s="44"/>
      <c r="D6" s="71"/>
      <c r="E6" s="71"/>
      <c r="F6" s="71"/>
      <c r="G6" s="71"/>
      <c r="H6" s="72"/>
      <c r="I6" s="44">
        <f aca="true" t="shared" si="0" ref="I6:I57">SUM(C6:H6)</f>
        <v>0</v>
      </c>
      <c r="J6" s="71">
        <v>0</v>
      </c>
      <c r="K6" s="72">
        <v>0</v>
      </c>
      <c r="L6" s="41">
        <v>9</v>
      </c>
      <c r="M6" s="42">
        <v>4</v>
      </c>
      <c r="N6" s="181">
        <v>9</v>
      </c>
      <c r="O6" s="51">
        <f aca="true" t="shared" si="1" ref="O6:O57">I6/6</f>
        <v>0</v>
      </c>
      <c r="P6" s="49">
        <v>0</v>
      </c>
      <c r="Q6" s="50">
        <v>0</v>
      </c>
      <c r="R6" s="167">
        <v>0.02</v>
      </c>
      <c r="S6" s="168">
        <v>0.01</v>
      </c>
      <c r="T6" s="182">
        <v>0.02</v>
      </c>
      <c r="V6" s="480"/>
      <c r="W6" s="16" t="s">
        <v>1</v>
      </c>
      <c r="X6" s="44"/>
      <c r="Y6" s="71"/>
      <c r="Z6" s="71"/>
      <c r="AA6" s="71"/>
      <c r="AB6" s="71"/>
      <c r="AC6" s="72"/>
      <c r="AD6" s="44">
        <f aca="true" t="shared" si="2" ref="AD6:AD57">SUM(X6:AC6)</f>
        <v>0</v>
      </c>
      <c r="AE6" s="71">
        <v>0</v>
      </c>
      <c r="AF6" s="72">
        <v>0</v>
      </c>
      <c r="AG6" s="41">
        <v>10</v>
      </c>
      <c r="AH6" s="42">
        <v>7</v>
      </c>
      <c r="AI6" s="181">
        <v>14</v>
      </c>
      <c r="AJ6" s="51">
        <f aca="true" t="shared" si="3" ref="AJ6:AJ57">AD6/6</f>
        <v>0</v>
      </c>
      <c r="AK6" s="49">
        <v>0</v>
      </c>
      <c r="AL6" s="50">
        <v>0</v>
      </c>
      <c r="AM6" s="167">
        <v>0.02</v>
      </c>
      <c r="AN6" s="168">
        <v>0.02</v>
      </c>
      <c r="AO6" s="182">
        <v>0.03</v>
      </c>
    </row>
    <row r="7" spans="1:41" s="164" customFormat="1" ht="13.5" customHeight="1">
      <c r="A7" s="480"/>
      <c r="B7" s="16" t="s">
        <v>2</v>
      </c>
      <c r="C7" s="44"/>
      <c r="D7" s="71"/>
      <c r="E7" s="71"/>
      <c r="F7" s="71"/>
      <c r="G7" s="71"/>
      <c r="H7" s="72"/>
      <c r="I7" s="44">
        <f t="shared" si="0"/>
        <v>0</v>
      </c>
      <c r="J7" s="71">
        <v>0</v>
      </c>
      <c r="K7" s="72">
        <v>0</v>
      </c>
      <c r="L7" s="41">
        <v>6</v>
      </c>
      <c r="M7" s="42">
        <v>10</v>
      </c>
      <c r="N7" s="181">
        <v>6</v>
      </c>
      <c r="O7" s="51">
        <f t="shared" si="1"/>
        <v>0</v>
      </c>
      <c r="P7" s="49">
        <v>0</v>
      </c>
      <c r="Q7" s="50">
        <v>0</v>
      </c>
      <c r="R7" s="167">
        <v>0.01</v>
      </c>
      <c r="S7" s="168">
        <v>0.02</v>
      </c>
      <c r="T7" s="182">
        <v>0.01</v>
      </c>
      <c r="V7" s="480"/>
      <c r="W7" s="16" t="s">
        <v>2</v>
      </c>
      <c r="X7" s="44"/>
      <c r="Y7" s="71"/>
      <c r="Z7" s="71"/>
      <c r="AA7" s="71"/>
      <c r="AB7" s="71"/>
      <c r="AC7" s="72"/>
      <c r="AD7" s="44">
        <f t="shared" si="2"/>
        <v>0</v>
      </c>
      <c r="AE7" s="71">
        <v>0</v>
      </c>
      <c r="AF7" s="72">
        <v>0</v>
      </c>
      <c r="AG7" s="41">
        <v>5</v>
      </c>
      <c r="AH7" s="42">
        <v>3</v>
      </c>
      <c r="AI7" s="181">
        <v>8</v>
      </c>
      <c r="AJ7" s="51">
        <f t="shared" si="3"/>
        <v>0</v>
      </c>
      <c r="AK7" s="49">
        <v>0</v>
      </c>
      <c r="AL7" s="50">
        <v>0</v>
      </c>
      <c r="AM7" s="167">
        <v>0.01</v>
      </c>
      <c r="AN7" s="168">
        <v>0.01</v>
      </c>
      <c r="AO7" s="182">
        <v>0.02</v>
      </c>
    </row>
    <row r="8" spans="1:41" s="164" customFormat="1" ht="13.5" customHeight="1">
      <c r="A8" s="480"/>
      <c r="B8" s="16" t="s">
        <v>3</v>
      </c>
      <c r="C8" s="44"/>
      <c r="D8" s="71"/>
      <c r="E8" s="71"/>
      <c r="F8" s="71"/>
      <c r="G8" s="71"/>
      <c r="H8" s="72"/>
      <c r="I8" s="44">
        <f t="shared" si="0"/>
        <v>0</v>
      </c>
      <c r="J8" s="71">
        <v>0</v>
      </c>
      <c r="K8" s="72">
        <v>0</v>
      </c>
      <c r="L8" s="41">
        <v>12</v>
      </c>
      <c r="M8" s="42">
        <v>10</v>
      </c>
      <c r="N8" s="181">
        <v>7</v>
      </c>
      <c r="O8" s="51">
        <f t="shared" si="1"/>
        <v>0</v>
      </c>
      <c r="P8" s="49">
        <v>0</v>
      </c>
      <c r="Q8" s="50">
        <v>0</v>
      </c>
      <c r="R8" s="167">
        <v>0.03</v>
      </c>
      <c r="S8" s="168">
        <v>0.02</v>
      </c>
      <c r="T8" s="182">
        <v>0.02</v>
      </c>
      <c r="V8" s="480"/>
      <c r="W8" s="16" t="s">
        <v>3</v>
      </c>
      <c r="X8" s="44"/>
      <c r="Y8" s="71"/>
      <c r="Z8" s="71"/>
      <c r="AA8" s="71"/>
      <c r="AB8" s="71"/>
      <c r="AC8" s="72">
        <v>1</v>
      </c>
      <c r="AD8" s="44">
        <f t="shared" si="2"/>
        <v>1</v>
      </c>
      <c r="AE8" s="71">
        <v>0</v>
      </c>
      <c r="AF8" s="72">
        <v>0</v>
      </c>
      <c r="AG8" s="41">
        <v>5</v>
      </c>
      <c r="AH8" s="42">
        <v>6</v>
      </c>
      <c r="AI8" s="181">
        <v>4</v>
      </c>
      <c r="AJ8" s="51">
        <f t="shared" si="3"/>
        <v>0.16666666666666666</v>
      </c>
      <c r="AK8" s="49">
        <v>0</v>
      </c>
      <c r="AL8" s="50">
        <v>0</v>
      </c>
      <c r="AM8" s="167">
        <v>0.01</v>
      </c>
      <c r="AN8" s="168">
        <v>0.01</v>
      </c>
      <c r="AO8" s="182">
        <v>0.01</v>
      </c>
    </row>
    <row r="9" spans="1:41" s="164" customFormat="1" ht="13.5" customHeight="1">
      <c r="A9" s="483">
        <v>2</v>
      </c>
      <c r="B9" s="15" t="s">
        <v>4</v>
      </c>
      <c r="C9" s="74"/>
      <c r="D9" s="75"/>
      <c r="E9" s="75"/>
      <c r="F9" s="75"/>
      <c r="G9" s="75"/>
      <c r="H9" s="76"/>
      <c r="I9" s="74">
        <f t="shared" si="0"/>
        <v>0</v>
      </c>
      <c r="J9" s="75">
        <v>0</v>
      </c>
      <c r="K9" s="76">
        <v>0</v>
      </c>
      <c r="L9" s="128">
        <v>7</v>
      </c>
      <c r="M9" s="129">
        <v>9</v>
      </c>
      <c r="N9" s="183">
        <v>13</v>
      </c>
      <c r="O9" s="83">
        <f t="shared" si="1"/>
        <v>0</v>
      </c>
      <c r="P9" s="81">
        <v>0</v>
      </c>
      <c r="Q9" s="82">
        <v>0</v>
      </c>
      <c r="R9" s="171">
        <v>0.01</v>
      </c>
      <c r="S9" s="172">
        <v>0.02</v>
      </c>
      <c r="T9" s="184">
        <v>0.03</v>
      </c>
      <c r="V9" s="483">
        <v>2</v>
      </c>
      <c r="W9" s="15" t="s">
        <v>4</v>
      </c>
      <c r="X9" s="74"/>
      <c r="Y9" s="75"/>
      <c r="Z9" s="75"/>
      <c r="AA9" s="75"/>
      <c r="AB9" s="75"/>
      <c r="AC9" s="76"/>
      <c r="AD9" s="74">
        <f t="shared" si="2"/>
        <v>0</v>
      </c>
      <c r="AE9" s="75">
        <v>0</v>
      </c>
      <c r="AF9" s="76">
        <v>0</v>
      </c>
      <c r="AG9" s="128">
        <v>12</v>
      </c>
      <c r="AH9" s="129">
        <v>17</v>
      </c>
      <c r="AI9" s="183">
        <v>8</v>
      </c>
      <c r="AJ9" s="83">
        <f t="shared" si="3"/>
        <v>0</v>
      </c>
      <c r="AK9" s="81">
        <v>0</v>
      </c>
      <c r="AL9" s="82">
        <v>0</v>
      </c>
      <c r="AM9" s="171">
        <v>0.03</v>
      </c>
      <c r="AN9" s="172">
        <v>0.04</v>
      </c>
      <c r="AO9" s="184">
        <v>0.02</v>
      </c>
    </row>
    <row r="10" spans="1:41" s="173" customFormat="1" ht="13.5" customHeight="1">
      <c r="A10" s="483"/>
      <c r="B10" s="16" t="s">
        <v>5</v>
      </c>
      <c r="C10" s="45"/>
      <c r="D10" s="46"/>
      <c r="E10" s="46">
        <v>1</v>
      </c>
      <c r="F10" s="46"/>
      <c r="G10" s="46"/>
      <c r="H10" s="88"/>
      <c r="I10" s="45">
        <f t="shared" si="0"/>
        <v>1</v>
      </c>
      <c r="J10" s="46">
        <v>0</v>
      </c>
      <c r="K10" s="88">
        <v>0</v>
      </c>
      <c r="L10" s="45">
        <v>3</v>
      </c>
      <c r="M10" s="46">
        <v>10</v>
      </c>
      <c r="N10" s="47">
        <v>11</v>
      </c>
      <c r="O10" s="314">
        <f t="shared" si="1"/>
        <v>0.16666666666666666</v>
      </c>
      <c r="P10" s="89">
        <v>0</v>
      </c>
      <c r="Q10" s="90">
        <v>0</v>
      </c>
      <c r="R10" s="52">
        <v>0.01</v>
      </c>
      <c r="S10" s="53">
        <v>0.02</v>
      </c>
      <c r="T10" s="54">
        <v>0.02</v>
      </c>
      <c r="V10" s="483"/>
      <c r="W10" s="16" t="s">
        <v>5</v>
      </c>
      <c r="X10" s="45"/>
      <c r="Y10" s="46"/>
      <c r="Z10" s="46"/>
      <c r="AA10" s="46"/>
      <c r="AB10" s="46"/>
      <c r="AC10" s="88"/>
      <c r="AD10" s="45">
        <f t="shared" si="2"/>
        <v>0</v>
      </c>
      <c r="AE10" s="46">
        <v>0</v>
      </c>
      <c r="AF10" s="88">
        <v>0</v>
      </c>
      <c r="AG10" s="45">
        <v>5</v>
      </c>
      <c r="AH10" s="46">
        <v>10</v>
      </c>
      <c r="AI10" s="47">
        <v>5</v>
      </c>
      <c r="AJ10" s="314">
        <f t="shared" si="3"/>
        <v>0</v>
      </c>
      <c r="AK10" s="89">
        <v>0</v>
      </c>
      <c r="AL10" s="90">
        <v>0</v>
      </c>
      <c r="AM10" s="52">
        <v>0.01</v>
      </c>
      <c r="AN10" s="53">
        <v>0.02</v>
      </c>
      <c r="AO10" s="54">
        <v>0.01</v>
      </c>
    </row>
    <row r="11" spans="1:41" s="173" customFormat="1" ht="13.5" customHeight="1">
      <c r="A11" s="483"/>
      <c r="B11" s="16" t="s">
        <v>6</v>
      </c>
      <c r="C11" s="45"/>
      <c r="D11" s="46"/>
      <c r="E11" s="46"/>
      <c r="F11" s="46"/>
      <c r="G11" s="46"/>
      <c r="H11" s="88"/>
      <c r="I11" s="45">
        <f t="shared" si="0"/>
        <v>0</v>
      </c>
      <c r="J11" s="46">
        <v>0</v>
      </c>
      <c r="K11" s="88">
        <v>0</v>
      </c>
      <c r="L11" s="45">
        <v>9</v>
      </c>
      <c r="M11" s="46">
        <v>10</v>
      </c>
      <c r="N11" s="47">
        <v>12</v>
      </c>
      <c r="O11" s="314">
        <f t="shared" si="1"/>
        <v>0</v>
      </c>
      <c r="P11" s="89">
        <v>0</v>
      </c>
      <c r="Q11" s="90">
        <v>0</v>
      </c>
      <c r="R11" s="52">
        <v>0.02</v>
      </c>
      <c r="S11" s="53">
        <v>0.02</v>
      </c>
      <c r="T11" s="54">
        <v>0.03</v>
      </c>
      <c r="V11" s="483"/>
      <c r="W11" s="16" t="s">
        <v>6</v>
      </c>
      <c r="X11" s="45"/>
      <c r="Y11" s="46"/>
      <c r="Z11" s="46"/>
      <c r="AA11" s="46"/>
      <c r="AB11" s="46"/>
      <c r="AC11" s="88"/>
      <c r="AD11" s="45">
        <f t="shared" si="2"/>
        <v>0</v>
      </c>
      <c r="AE11" s="46">
        <v>0</v>
      </c>
      <c r="AF11" s="88">
        <v>0</v>
      </c>
      <c r="AG11" s="45">
        <v>9</v>
      </c>
      <c r="AH11" s="46">
        <v>11</v>
      </c>
      <c r="AI11" s="47">
        <v>4</v>
      </c>
      <c r="AJ11" s="314">
        <f t="shared" si="3"/>
        <v>0</v>
      </c>
      <c r="AK11" s="89">
        <v>0</v>
      </c>
      <c r="AL11" s="90">
        <v>0</v>
      </c>
      <c r="AM11" s="52">
        <v>0.02</v>
      </c>
      <c r="AN11" s="53">
        <v>0.02</v>
      </c>
      <c r="AO11" s="54">
        <v>0.01</v>
      </c>
    </row>
    <row r="12" spans="1:41" s="173" customFormat="1" ht="13.5" customHeight="1">
      <c r="A12" s="483"/>
      <c r="B12" s="16" t="s">
        <v>7</v>
      </c>
      <c r="C12" s="45"/>
      <c r="D12" s="46"/>
      <c r="E12" s="46"/>
      <c r="F12" s="46"/>
      <c r="G12" s="46"/>
      <c r="H12" s="88"/>
      <c r="I12" s="45">
        <f t="shared" si="0"/>
        <v>0</v>
      </c>
      <c r="J12" s="46">
        <v>0</v>
      </c>
      <c r="K12" s="88">
        <v>0</v>
      </c>
      <c r="L12" s="45">
        <v>10</v>
      </c>
      <c r="M12" s="46">
        <v>11</v>
      </c>
      <c r="N12" s="47">
        <v>14</v>
      </c>
      <c r="O12" s="314">
        <f t="shared" si="1"/>
        <v>0</v>
      </c>
      <c r="P12" s="89">
        <v>0</v>
      </c>
      <c r="Q12" s="90">
        <v>0</v>
      </c>
      <c r="R12" s="52">
        <v>0.02</v>
      </c>
      <c r="S12" s="53">
        <v>0.02</v>
      </c>
      <c r="T12" s="54">
        <v>0.03</v>
      </c>
      <c r="V12" s="483"/>
      <c r="W12" s="16" t="s">
        <v>7</v>
      </c>
      <c r="X12" s="45"/>
      <c r="Y12" s="46"/>
      <c r="Z12" s="46"/>
      <c r="AA12" s="46"/>
      <c r="AB12" s="46"/>
      <c r="AC12" s="88"/>
      <c r="AD12" s="45">
        <f t="shared" si="2"/>
        <v>0</v>
      </c>
      <c r="AE12" s="46">
        <v>0</v>
      </c>
      <c r="AF12" s="88">
        <v>0</v>
      </c>
      <c r="AG12" s="45">
        <v>16</v>
      </c>
      <c r="AH12" s="46">
        <v>6</v>
      </c>
      <c r="AI12" s="47">
        <v>13</v>
      </c>
      <c r="AJ12" s="314">
        <f t="shared" si="3"/>
        <v>0</v>
      </c>
      <c r="AK12" s="89">
        <v>0</v>
      </c>
      <c r="AL12" s="90">
        <v>0</v>
      </c>
      <c r="AM12" s="52">
        <v>0.03</v>
      </c>
      <c r="AN12" s="53">
        <v>0.01</v>
      </c>
      <c r="AO12" s="54">
        <v>0.03</v>
      </c>
    </row>
    <row r="13" spans="1:41" s="173" customFormat="1" ht="13.5" customHeight="1">
      <c r="A13" s="489">
        <v>3</v>
      </c>
      <c r="B13" s="15" t="s">
        <v>8</v>
      </c>
      <c r="C13" s="77"/>
      <c r="D13" s="78"/>
      <c r="E13" s="78"/>
      <c r="F13" s="78"/>
      <c r="G13" s="78"/>
      <c r="H13" s="92"/>
      <c r="I13" s="77">
        <f t="shared" si="0"/>
        <v>0</v>
      </c>
      <c r="J13" s="78">
        <v>0</v>
      </c>
      <c r="K13" s="92">
        <v>0</v>
      </c>
      <c r="L13" s="77">
        <v>12</v>
      </c>
      <c r="M13" s="78">
        <v>7</v>
      </c>
      <c r="N13" s="79">
        <v>10</v>
      </c>
      <c r="O13" s="315">
        <f t="shared" si="1"/>
        <v>0</v>
      </c>
      <c r="P13" s="93">
        <v>0</v>
      </c>
      <c r="Q13" s="94">
        <v>0</v>
      </c>
      <c r="R13" s="84">
        <v>0.03</v>
      </c>
      <c r="S13" s="85">
        <v>0.02</v>
      </c>
      <c r="T13" s="86">
        <v>0.02</v>
      </c>
      <c r="V13" s="489">
        <v>3</v>
      </c>
      <c r="W13" s="15" t="s">
        <v>8</v>
      </c>
      <c r="X13" s="77"/>
      <c r="Y13" s="78">
        <v>1</v>
      </c>
      <c r="Z13" s="78"/>
      <c r="AA13" s="78"/>
      <c r="AB13" s="78"/>
      <c r="AC13" s="92"/>
      <c r="AD13" s="77">
        <f t="shared" si="2"/>
        <v>1</v>
      </c>
      <c r="AE13" s="78">
        <v>1</v>
      </c>
      <c r="AF13" s="92">
        <v>0</v>
      </c>
      <c r="AG13" s="77">
        <v>14</v>
      </c>
      <c r="AH13" s="78">
        <v>7</v>
      </c>
      <c r="AI13" s="79">
        <v>10</v>
      </c>
      <c r="AJ13" s="315">
        <f t="shared" si="3"/>
        <v>0.16666666666666666</v>
      </c>
      <c r="AK13" s="93">
        <v>0.16666666666666666</v>
      </c>
      <c r="AL13" s="94">
        <v>0</v>
      </c>
      <c r="AM13" s="84">
        <v>0.03</v>
      </c>
      <c r="AN13" s="85">
        <v>0.02</v>
      </c>
      <c r="AO13" s="86">
        <v>0.02</v>
      </c>
    </row>
    <row r="14" spans="1:41" s="173" customFormat="1" ht="13.5" customHeight="1">
      <c r="A14" s="477"/>
      <c r="B14" s="16" t="s">
        <v>9</v>
      </c>
      <c r="C14" s="45"/>
      <c r="D14" s="46"/>
      <c r="E14" s="46"/>
      <c r="F14" s="46"/>
      <c r="G14" s="46"/>
      <c r="H14" s="88"/>
      <c r="I14" s="45">
        <f t="shared" si="0"/>
        <v>0</v>
      </c>
      <c r="J14" s="46">
        <v>0</v>
      </c>
      <c r="K14" s="88">
        <v>0</v>
      </c>
      <c r="L14" s="45">
        <v>4</v>
      </c>
      <c r="M14" s="46">
        <v>5</v>
      </c>
      <c r="N14" s="47">
        <v>4</v>
      </c>
      <c r="O14" s="314">
        <f t="shared" si="1"/>
        <v>0</v>
      </c>
      <c r="P14" s="89">
        <v>0</v>
      </c>
      <c r="Q14" s="90">
        <v>0</v>
      </c>
      <c r="R14" s="52">
        <v>0.01</v>
      </c>
      <c r="S14" s="53">
        <v>0.01</v>
      </c>
      <c r="T14" s="54">
        <v>0.01</v>
      </c>
      <c r="V14" s="477"/>
      <c r="W14" s="16" t="s">
        <v>9</v>
      </c>
      <c r="X14" s="45"/>
      <c r="Y14" s="46"/>
      <c r="Z14" s="46"/>
      <c r="AA14" s="46"/>
      <c r="AB14" s="46"/>
      <c r="AC14" s="88"/>
      <c r="AD14" s="45">
        <f t="shared" si="2"/>
        <v>0</v>
      </c>
      <c r="AE14" s="46">
        <v>0</v>
      </c>
      <c r="AF14" s="88">
        <v>0</v>
      </c>
      <c r="AG14" s="45">
        <v>10</v>
      </c>
      <c r="AH14" s="46">
        <v>16</v>
      </c>
      <c r="AI14" s="47">
        <v>8</v>
      </c>
      <c r="AJ14" s="314">
        <f t="shared" si="3"/>
        <v>0</v>
      </c>
      <c r="AK14" s="89">
        <v>0</v>
      </c>
      <c r="AL14" s="90">
        <v>0</v>
      </c>
      <c r="AM14" s="52">
        <v>0.02</v>
      </c>
      <c r="AN14" s="53">
        <v>0.03</v>
      </c>
      <c r="AO14" s="54">
        <v>0.02</v>
      </c>
    </row>
    <row r="15" spans="1:41" s="173" customFormat="1" ht="13.5" customHeight="1">
      <c r="A15" s="477"/>
      <c r="B15" s="16" t="s">
        <v>10</v>
      </c>
      <c r="C15" s="45"/>
      <c r="D15" s="46"/>
      <c r="E15" s="46"/>
      <c r="F15" s="46"/>
      <c r="G15" s="46"/>
      <c r="H15" s="88"/>
      <c r="I15" s="45">
        <f t="shared" si="0"/>
        <v>0</v>
      </c>
      <c r="J15" s="46">
        <v>1</v>
      </c>
      <c r="K15" s="88">
        <v>0</v>
      </c>
      <c r="L15" s="45">
        <v>8</v>
      </c>
      <c r="M15" s="46">
        <v>13</v>
      </c>
      <c r="N15" s="47">
        <v>4</v>
      </c>
      <c r="O15" s="314">
        <f t="shared" si="1"/>
        <v>0</v>
      </c>
      <c r="P15" s="89">
        <v>0.16666666666666666</v>
      </c>
      <c r="Q15" s="90">
        <v>0</v>
      </c>
      <c r="R15" s="52">
        <v>0.02</v>
      </c>
      <c r="S15" s="53">
        <v>0.03</v>
      </c>
      <c r="T15" s="54">
        <v>0.01</v>
      </c>
      <c r="V15" s="477"/>
      <c r="W15" s="16" t="s">
        <v>10</v>
      </c>
      <c r="X15" s="45"/>
      <c r="Y15" s="46"/>
      <c r="Z15" s="46"/>
      <c r="AA15" s="46"/>
      <c r="AB15" s="46"/>
      <c r="AC15" s="88"/>
      <c r="AD15" s="45">
        <f t="shared" si="2"/>
        <v>0</v>
      </c>
      <c r="AE15" s="46">
        <v>0</v>
      </c>
      <c r="AF15" s="88">
        <v>0</v>
      </c>
      <c r="AG15" s="45">
        <v>14</v>
      </c>
      <c r="AH15" s="46">
        <v>6</v>
      </c>
      <c r="AI15" s="47">
        <v>12</v>
      </c>
      <c r="AJ15" s="314">
        <f t="shared" si="3"/>
        <v>0</v>
      </c>
      <c r="AK15" s="89">
        <v>0</v>
      </c>
      <c r="AL15" s="90">
        <v>0</v>
      </c>
      <c r="AM15" s="52">
        <v>0.03</v>
      </c>
      <c r="AN15" s="53">
        <v>0.01</v>
      </c>
      <c r="AO15" s="54">
        <v>0.03</v>
      </c>
    </row>
    <row r="16" spans="1:41" s="173" customFormat="1" ht="13.5" customHeight="1">
      <c r="A16" s="477"/>
      <c r="B16" s="16" t="s">
        <v>11</v>
      </c>
      <c r="C16" s="45"/>
      <c r="D16" s="46"/>
      <c r="E16" s="46"/>
      <c r="F16" s="46"/>
      <c r="G16" s="46"/>
      <c r="H16" s="88"/>
      <c r="I16" s="45">
        <f t="shared" si="0"/>
        <v>0</v>
      </c>
      <c r="J16" s="46">
        <v>0</v>
      </c>
      <c r="K16" s="88">
        <v>0</v>
      </c>
      <c r="L16" s="45">
        <v>7</v>
      </c>
      <c r="M16" s="46">
        <v>8</v>
      </c>
      <c r="N16" s="47">
        <v>7</v>
      </c>
      <c r="O16" s="314">
        <f t="shared" si="1"/>
        <v>0</v>
      </c>
      <c r="P16" s="89">
        <v>0</v>
      </c>
      <c r="Q16" s="90">
        <v>0</v>
      </c>
      <c r="R16" s="52">
        <v>0.02</v>
      </c>
      <c r="S16" s="53">
        <v>0.02</v>
      </c>
      <c r="T16" s="54">
        <v>0.01</v>
      </c>
      <c r="V16" s="477"/>
      <c r="W16" s="16" t="s">
        <v>11</v>
      </c>
      <c r="X16" s="45"/>
      <c r="Y16" s="46"/>
      <c r="Z16" s="46"/>
      <c r="AA16" s="46"/>
      <c r="AB16" s="46"/>
      <c r="AC16" s="88"/>
      <c r="AD16" s="45">
        <f t="shared" si="2"/>
        <v>0</v>
      </c>
      <c r="AE16" s="46">
        <v>1</v>
      </c>
      <c r="AF16" s="88">
        <v>0</v>
      </c>
      <c r="AG16" s="45">
        <v>9</v>
      </c>
      <c r="AH16" s="46">
        <v>9</v>
      </c>
      <c r="AI16" s="47">
        <v>12</v>
      </c>
      <c r="AJ16" s="314">
        <f t="shared" si="3"/>
        <v>0</v>
      </c>
      <c r="AK16" s="89">
        <v>0.16666666666666666</v>
      </c>
      <c r="AL16" s="90">
        <v>0</v>
      </c>
      <c r="AM16" s="52">
        <v>0.02</v>
      </c>
      <c r="AN16" s="53">
        <v>0.02</v>
      </c>
      <c r="AO16" s="54">
        <v>0.03</v>
      </c>
    </row>
    <row r="17" spans="1:41" s="173" customFormat="1" ht="13.5" customHeight="1">
      <c r="A17" s="478"/>
      <c r="B17" s="55" t="s">
        <v>12</v>
      </c>
      <c r="C17" s="60"/>
      <c r="D17" s="61"/>
      <c r="E17" s="61"/>
      <c r="F17" s="61"/>
      <c r="G17" s="61"/>
      <c r="H17" s="175"/>
      <c r="I17" s="60">
        <f t="shared" si="0"/>
        <v>0</v>
      </c>
      <c r="J17" s="61">
        <v>0</v>
      </c>
      <c r="K17" s="175">
        <v>0</v>
      </c>
      <c r="L17" s="60">
        <v>12</v>
      </c>
      <c r="M17" s="61">
        <v>8</v>
      </c>
      <c r="N17" s="62">
        <v>7</v>
      </c>
      <c r="O17" s="316">
        <f t="shared" si="1"/>
        <v>0</v>
      </c>
      <c r="P17" s="176">
        <v>0</v>
      </c>
      <c r="Q17" s="177">
        <v>0</v>
      </c>
      <c r="R17" s="67">
        <v>0.03</v>
      </c>
      <c r="S17" s="68">
        <v>0.02</v>
      </c>
      <c r="T17" s="69">
        <v>0.02</v>
      </c>
      <c r="V17" s="478"/>
      <c r="W17" s="55" t="s">
        <v>12</v>
      </c>
      <c r="X17" s="60"/>
      <c r="Y17" s="61"/>
      <c r="Z17" s="61"/>
      <c r="AA17" s="61"/>
      <c r="AB17" s="61"/>
      <c r="AC17" s="175"/>
      <c r="AD17" s="60">
        <f t="shared" si="2"/>
        <v>0</v>
      </c>
      <c r="AE17" s="61">
        <v>0</v>
      </c>
      <c r="AF17" s="175">
        <v>0</v>
      </c>
      <c r="AG17" s="60">
        <v>17</v>
      </c>
      <c r="AH17" s="61">
        <v>8</v>
      </c>
      <c r="AI17" s="62">
        <v>19</v>
      </c>
      <c r="AJ17" s="316">
        <f t="shared" si="3"/>
        <v>0</v>
      </c>
      <c r="AK17" s="176">
        <v>0</v>
      </c>
      <c r="AL17" s="177">
        <v>0</v>
      </c>
      <c r="AM17" s="67">
        <v>0.04</v>
      </c>
      <c r="AN17" s="68">
        <v>0.02</v>
      </c>
      <c r="AO17" s="69">
        <v>0.04</v>
      </c>
    </row>
    <row r="18" spans="1:41" s="178" customFormat="1" ht="13.5" customHeight="1">
      <c r="A18" s="489">
        <v>4</v>
      </c>
      <c r="B18" s="16" t="s">
        <v>13</v>
      </c>
      <c r="C18" s="41"/>
      <c r="D18" s="42"/>
      <c r="E18" s="42"/>
      <c r="F18" s="42"/>
      <c r="G18" s="42"/>
      <c r="H18" s="43"/>
      <c r="I18" s="41">
        <f t="shared" si="0"/>
        <v>0</v>
      </c>
      <c r="J18" s="42">
        <v>0</v>
      </c>
      <c r="K18" s="43">
        <v>0</v>
      </c>
      <c r="L18" s="41">
        <v>12</v>
      </c>
      <c r="M18" s="42">
        <v>6</v>
      </c>
      <c r="N18" s="181">
        <v>14</v>
      </c>
      <c r="O18" s="51">
        <f t="shared" si="1"/>
        <v>0</v>
      </c>
      <c r="P18" s="49">
        <v>0</v>
      </c>
      <c r="Q18" s="50">
        <v>0</v>
      </c>
      <c r="R18" s="167">
        <v>0.03</v>
      </c>
      <c r="S18" s="168">
        <v>0.01</v>
      </c>
      <c r="T18" s="182">
        <v>0.03</v>
      </c>
      <c r="V18" s="489">
        <v>4</v>
      </c>
      <c r="W18" s="16" t="s">
        <v>13</v>
      </c>
      <c r="X18" s="41"/>
      <c r="Y18" s="42"/>
      <c r="Z18" s="42"/>
      <c r="AA18" s="42"/>
      <c r="AB18" s="42"/>
      <c r="AC18" s="43"/>
      <c r="AD18" s="41">
        <f t="shared" si="2"/>
        <v>0</v>
      </c>
      <c r="AE18" s="42">
        <v>0</v>
      </c>
      <c r="AF18" s="43">
        <v>0</v>
      </c>
      <c r="AG18" s="41">
        <v>5</v>
      </c>
      <c r="AH18" s="42">
        <v>13</v>
      </c>
      <c r="AI18" s="181">
        <v>9</v>
      </c>
      <c r="AJ18" s="51">
        <f t="shared" si="3"/>
        <v>0</v>
      </c>
      <c r="AK18" s="49">
        <v>0</v>
      </c>
      <c r="AL18" s="50">
        <v>0</v>
      </c>
      <c r="AM18" s="167">
        <v>0.01</v>
      </c>
      <c r="AN18" s="168">
        <v>0.03</v>
      </c>
      <c r="AO18" s="182">
        <v>0.02</v>
      </c>
    </row>
    <row r="19" spans="1:41" s="178" customFormat="1" ht="13.5" customHeight="1">
      <c r="A19" s="477"/>
      <c r="B19" s="16" t="s">
        <v>14</v>
      </c>
      <c r="C19" s="41"/>
      <c r="D19" s="42"/>
      <c r="E19" s="42"/>
      <c r="F19" s="42"/>
      <c r="G19" s="42"/>
      <c r="H19" s="43"/>
      <c r="I19" s="41">
        <f t="shared" si="0"/>
        <v>0</v>
      </c>
      <c r="J19" s="42">
        <v>0</v>
      </c>
      <c r="K19" s="43">
        <v>0</v>
      </c>
      <c r="L19" s="41">
        <v>13</v>
      </c>
      <c r="M19" s="42">
        <v>10</v>
      </c>
      <c r="N19" s="181">
        <v>17</v>
      </c>
      <c r="O19" s="51">
        <f t="shared" si="1"/>
        <v>0</v>
      </c>
      <c r="P19" s="49">
        <v>0</v>
      </c>
      <c r="Q19" s="50">
        <v>0</v>
      </c>
      <c r="R19" s="167">
        <v>0.03</v>
      </c>
      <c r="S19" s="168">
        <v>0.02</v>
      </c>
      <c r="T19" s="182">
        <v>0.04</v>
      </c>
      <c r="V19" s="477"/>
      <c r="W19" s="16" t="s">
        <v>14</v>
      </c>
      <c r="X19" s="41"/>
      <c r="Y19" s="42"/>
      <c r="Z19" s="42"/>
      <c r="AA19" s="42"/>
      <c r="AB19" s="42"/>
      <c r="AC19" s="43"/>
      <c r="AD19" s="41">
        <f t="shared" si="2"/>
        <v>0</v>
      </c>
      <c r="AE19" s="42">
        <v>0</v>
      </c>
      <c r="AF19" s="43">
        <v>0</v>
      </c>
      <c r="AG19" s="41">
        <v>12</v>
      </c>
      <c r="AH19" s="42">
        <v>23</v>
      </c>
      <c r="AI19" s="181">
        <v>6</v>
      </c>
      <c r="AJ19" s="51">
        <f t="shared" si="3"/>
        <v>0</v>
      </c>
      <c r="AK19" s="49">
        <v>0</v>
      </c>
      <c r="AL19" s="50">
        <v>0</v>
      </c>
      <c r="AM19" s="167">
        <v>0.03</v>
      </c>
      <c r="AN19" s="168">
        <v>0.05</v>
      </c>
      <c r="AO19" s="182">
        <v>0.01</v>
      </c>
    </row>
    <row r="20" spans="1:41" s="178" customFormat="1" ht="13.5" customHeight="1">
      <c r="A20" s="477"/>
      <c r="B20" s="16" t="s">
        <v>15</v>
      </c>
      <c r="C20" s="41"/>
      <c r="D20" s="42"/>
      <c r="E20" s="42"/>
      <c r="F20" s="42"/>
      <c r="G20" s="42"/>
      <c r="H20" s="43"/>
      <c r="I20" s="41">
        <f t="shared" si="0"/>
        <v>0</v>
      </c>
      <c r="J20" s="42">
        <v>0</v>
      </c>
      <c r="K20" s="43">
        <v>0</v>
      </c>
      <c r="L20" s="41">
        <v>10</v>
      </c>
      <c r="M20" s="42">
        <v>11</v>
      </c>
      <c r="N20" s="181">
        <v>8</v>
      </c>
      <c r="O20" s="51">
        <f t="shared" si="1"/>
        <v>0</v>
      </c>
      <c r="P20" s="49">
        <v>0</v>
      </c>
      <c r="Q20" s="50">
        <v>0</v>
      </c>
      <c r="R20" s="167">
        <v>0.02</v>
      </c>
      <c r="S20" s="168">
        <v>0.02</v>
      </c>
      <c r="T20" s="182">
        <v>0.02</v>
      </c>
      <c r="V20" s="477"/>
      <c r="W20" s="16" t="s">
        <v>15</v>
      </c>
      <c r="X20" s="41"/>
      <c r="Y20" s="42"/>
      <c r="Z20" s="42"/>
      <c r="AA20" s="42"/>
      <c r="AB20" s="42"/>
      <c r="AC20" s="43"/>
      <c r="AD20" s="41">
        <f t="shared" si="2"/>
        <v>0</v>
      </c>
      <c r="AE20" s="42">
        <v>0</v>
      </c>
      <c r="AF20" s="43">
        <v>1</v>
      </c>
      <c r="AG20" s="41">
        <v>10</v>
      </c>
      <c r="AH20" s="42">
        <v>12</v>
      </c>
      <c r="AI20" s="181">
        <v>17</v>
      </c>
      <c r="AJ20" s="51">
        <f t="shared" si="3"/>
        <v>0</v>
      </c>
      <c r="AK20" s="49">
        <v>0</v>
      </c>
      <c r="AL20" s="50">
        <v>0.16666666666666666</v>
      </c>
      <c r="AM20" s="167">
        <v>0.02</v>
      </c>
      <c r="AN20" s="168">
        <v>0.03</v>
      </c>
      <c r="AO20" s="182">
        <v>0.04</v>
      </c>
    </row>
    <row r="21" spans="1:41" s="178" customFormat="1" ht="13.5" customHeight="1">
      <c r="A21" s="478"/>
      <c r="B21" s="16" t="s">
        <v>16</v>
      </c>
      <c r="C21" s="56"/>
      <c r="D21" s="57"/>
      <c r="E21" s="57"/>
      <c r="F21" s="57"/>
      <c r="G21" s="57"/>
      <c r="H21" s="58"/>
      <c r="I21" s="56">
        <f t="shared" si="0"/>
        <v>0</v>
      </c>
      <c r="J21" s="57">
        <v>1</v>
      </c>
      <c r="K21" s="58">
        <v>0</v>
      </c>
      <c r="L21" s="56">
        <v>15</v>
      </c>
      <c r="M21" s="57">
        <v>9</v>
      </c>
      <c r="N21" s="317">
        <v>8</v>
      </c>
      <c r="O21" s="66">
        <f t="shared" si="1"/>
        <v>0</v>
      </c>
      <c r="P21" s="64">
        <v>0.16666666666666666</v>
      </c>
      <c r="Q21" s="65">
        <v>0</v>
      </c>
      <c r="R21" s="179">
        <v>0.03</v>
      </c>
      <c r="S21" s="180">
        <v>0.02</v>
      </c>
      <c r="T21" s="318">
        <v>0.02</v>
      </c>
      <c r="V21" s="478"/>
      <c r="W21" s="16" t="s">
        <v>16</v>
      </c>
      <c r="X21" s="56"/>
      <c r="Y21" s="57"/>
      <c r="Z21" s="57"/>
      <c r="AA21" s="57"/>
      <c r="AB21" s="57"/>
      <c r="AC21" s="58"/>
      <c r="AD21" s="56">
        <f t="shared" si="2"/>
        <v>0</v>
      </c>
      <c r="AE21" s="57">
        <v>0</v>
      </c>
      <c r="AF21" s="58">
        <v>0</v>
      </c>
      <c r="AG21" s="56">
        <v>9</v>
      </c>
      <c r="AH21" s="57">
        <v>10</v>
      </c>
      <c r="AI21" s="317">
        <v>17</v>
      </c>
      <c r="AJ21" s="66">
        <f t="shared" si="3"/>
        <v>0</v>
      </c>
      <c r="AK21" s="64">
        <v>0</v>
      </c>
      <c r="AL21" s="65">
        <v>0</v>
      </c>
      <c r="AM21" s="179">
        <v>0.02</v>
      </c>
      <c r="AN21" s="180">
        <v>0.02</v>
      </c>
      <c r="AO21" s="318">
        <v>0.04</v>
      </c>
    </row>
    <row r="22" spans="1:41" s="178" customFormat="1" ht="13.5" customHeight="1">
      <c r="A22" s="480">
        <v>5</v>
      </c>
      <c r="B22" s="15" t="s">
        <v>17</v>
      </c>
      <c r="C22" s="128"/>
      <c r="D22" s="129"/>
      <c r="E22" s="129"/>
      <c r="F22" s="129"/>
      <c r="G22" s="129"/>
      <c r="H22" s="130"/>
      <c r="I22" s="128">
        <f t="shared" si="0"/>
        <v>0</v>
      </c>
      <c r="J22" s="129">
        <v>0</v>
      </c>
      <c r="K22" s="130">
        <v>0</v>
      </c>
      <c r="L22" s="128">
        <v>12</v>
      </c>
      <c r="M22" s="129">
        <v>7</v>
      </c>
      <c r="N22" s="183">
        <v>12</v>
      </c>
      <c r="O22" s="83">
        <f t="shared" si="1"/>
        <v>0</v>
      </c>
      <c r="P22" s="81">
        <v>0</v>
      </c>
      <c r="Q22" s="82">
        <v>0</v>
      </c>
      <c r="R22" s="171">
        <v>0.03</v>
      </c>
      <c r="S22" s="172">
        <v>0.02</v>
      </c>
      <c r="T22" s="184">
        <v>0.03</v>
      </c>
      <c r="V22" s="480">
        <v>5</v>
      </c>
      <c r="W22" s="15" t="s">
        <v>17</v>
      </c>
      <c r="X22" s="128"/>
      <c r="Y22" s="129"/>
      <c r="Z22" s="129"/>
      <c r="AA22" s="129"/>
      <c r="AB22" s="129"/>
      <c r="AC22" s="130"/>
      <c r="AD22" s="128">
        <f t="shared" si="2"/>
        <v>0</v>
      </c>
      <c r="AE22" s="129">
        <v>0</v>
      </c>
      <c r="AF22" s="130">
        <v>0</v>
      </c>
      <c r="AG22" s="128">
        <v>9</v>
      </c>
      <c r="AH22" s="129">
        <v>5</v>
      </c>
      <c r="AI22" s="183">
        <v>19</v>
      </c>
      <c r="AJ22" s="83">
        <f t="shared" si="3"/>
        <v>0</v>
      </c>
      <c r="AK22" s="81">
        <v>0</v>
      </c>
      <c r="AL22" s="82">
        <v>0</v>
      </c>
      <c r="AM22" s="171">
        <v>0.02</v>
      </c>
      <c r="AN22" s="172">
        <v>0.01</v>
      </c>
      <c r="AO22" s="184">
        <v>0.04</v>
      </c>
    </row>
    <row r="23" spans="1:41" s="178" customFormat="1" ht="13.5" customHeight="1">
      <c r="A23" s="480"/>
      <c r="B23" s="16" t="s">
        <v>18</v>
      </c>
      <c r="C23" s="41"/>
      <c r="D23" s="42"/>
      <c r="E23" s="42"/>
      <c r="F23" s="42"/>
      <c r="G23" s="42"/>
      <c r="H23" s="43"/>
      <c r="I23" s="41">
        <f t="shared" si="0"/>
        <v>0</v>
      </c>
      <c r="J23" s="42">
        <v>1</v>
      </c>
      <c r="K23" s="43">
        <v>0</v>
      </c>
      <c r="L23" s="41">
        <v>10</v>
      </c>
      <c r="M23" s="42">
        <v>15</v>
      </c>
      <c r="N23" s="181">
        <v>9</v>
      </c>
      <c r="O23" s="51">
        <f t="shared" si="1"/>
        <v>0</v>
      </c>
      <c r="P23" s="49">
        <v>0.16666666666666666</v>
      </c>
      <c r="Q23" s="50">
        <v>0</v>
      </c>
      <c r="R23" s="167">
        <v>0.02</v>
      </c>
      <c r="S23" s="168">
        <v>0.03</v>
      </c>
      <c r="T23" s="182">
        <v>0.02</v>
      </c>
      <c r="V23" s="480"/>
      <c r="W23" s="16" t="s">
        <v>18</v>
      </c>
      <c r="X23" s="41"/>
      <c r="Y23" s="42"/>
      <c r="Z23" s="42"/>
      <c r="AA23" s="42"/>
      <c r="AB23" s="42"/>
      <c r="AC23" s="43"/>
      <c r="AD23" s="41">
        <f t="shared" si="2"/>
        <v>0</v>
      </c>
      <c r="AE23" s="42">
        <v>0</v>
      </c>
      <c r="AF23" s="43">
        <v>0</v>
      </c>
      <c r="AG23" s="41">
        <v>13</v>
      </c>
      <c r="AH23" s="42">
        <v>15</v>
      </c>
      <c r="AI23" s="181">
        <v>13</v>
      </c>
      <c r="AJ23" s="51">
        <f t="shared" si="3"/>
        <v>0</v>
      </c>
      <c r="AK23" s="49">
        <v>0</v>
      </c>
      <c r="AL23" s="50">
        <v>0</v>
      </c>
      <c r="AM23" s="167">
        <v>0.03</v>
      </c>
      <c r="AN23" s="168">
        <v>0.03</v>
      </c>
      <c r="AO23" s="182">
        <v>0.03</v>
      </c>
    </row>
    <row r="24" spans="1:41" s="178" customFormat="1" ht="13.5" customHeight="1">
      <c r="A24" s="480"/>
      <c r="B24" s="16" t="s">
        <v>19</v>
      </c>
      <c r="C24" s="41"/>
      <c r="D24" s="42"/>
      <c r="E24" s="42"/>
      <c r="F24" s="42"/>
      <c r="G24" s="42"/>
      <c r="H24" s="43"/>
      <c r="I24" s="41">
        <f t="shared" si="0"/>
        <v>0</v>
      </c>
      <c r="J24" s="42">
        <v>0</v>
      </c>
      <c r="K24" s="43">
        <v>0</v>
      </c>
      <c r="L24" s="41">
        <v>10</v>
      </c>
      <c r="M24" s="42">
        <v>10</v>
      </c>
      <c r="N24" s="181">
        <v>12</v>
      </c>
      <c r="O24" s="51">
        <f t="shared" si="1"/>
        <v>0</v>
      </c>
      <c r="P24" s="49">
        <v>0</v>
      </c>
      <c r="Q24" s="50">
        <v>0</v>
      </c>
      <c r="R24" s="167">
        <v>0.02</v>
      </c>
      <c r="S24" s="168">
        <v>0.02</v>
      </c>
      <c r="T24" s="182">
        <v>0.03</v>
      </c>
      <c r="V24" s="480"/>
      <c r="W24" s="16" t="s">
        <v>19</v>
      </c>
      <c r="X24" s="41"/>
      <c r="Y24" s="42">
        <v>1</v>
      </c>
      <c r="Z24" s="42"/>
      <c r="AA24" s="42"/>
      <c r="AB24" s="42"/>
      <c r="AC24" s="43"/>
      <c r="AD24" s="41">
        <f t="shared" si="2"/>
        <v>1</v>
      </c>
      <c r="AE24" s="42">
        <v>0</v>
      </c>
      <c r="AF24" s="43">
        <v>0</v>
      </c>
      <c r="AG24" s="41">
        <v>14</v>
      </c>
      <c r="AH24" s="42">
        <v>12</v>
      </c>
      <c r="AI24" s="181">
        <v>12</v>
      </c>
      <c r="AJ24" s="51">
        <f t="shared" si="3"/>
        <v>0.16666666666666666</v>
      </c>
      <c r="AK24" s="49">
        <v>0</v>
      </c>
      <c r="AL24" s="50">
        <v>0</v>
      </c>
      <c r="AM24" s="167">
        <v>0.03</v>
      </c>
      <c r="AN24" s="168">
        <v>0.03</v>
      </c>
      <c r="AO24" s="182">
        <v>0.03</v>
      </c>
    </row>
    <row r="25" spans="1:41" s="178" customFormat="1" ht="13.5" customHeight="1">
      <c r="A25" s="480"/>
      <c r="B25" s="16" t="s">
        <v>20</v>
      </c>
      <c r="C25" s="41"/>
      <c r="D25" s="42"/>
      <c r="E25" s="42"/>
      <c r="F25" s="42"/>
      <c r="G25" s="42"/>
      <c r="H25" s="43"/>
      <c r="I25" s="41">
        <f t="shared" si="0"/>
        <v>0</v>
      </c>
      <c r="J25" s="42">
        <v>0</v>
      </c>
      <c r="K25" s="43">
        <v>0</v>
      </c>
      <c r="L25" s="41">
        <v>11</v>
      </c>
      <c r="M25" s="42">
        <v>7</v>
      </c>
      <c r="N25" s="181">
        <v>8</v>
      </c>
      <c r="O25" s="51">
        <f t="shared" si="1"/>
        <v>0</v>
      </c>
      <c r="P25" s="49">
        <v>0</v>
      </c>
      <c r="Q25" s="50">
        <v>0</v>
      </c>
      <c r="R25" s="167">
        <v>0.02</v>
      </c>
      <c r="S25" s="168">
        <v>0.02</v>
      </c>
      <c r="T25" s="182">
        <v>0.02</v>
      </c>
      <c r="V25" s="480"/>
      <c r="W25" s="16" t="s">
        <v>20</v>
      </c>
      <c r="X25" s="41"/>
      <c r="Y25" s="42"/>
      <c r="Z25" s="42"/>
      <c r="AA25" s="42"/>
      <c r="AB25" s="42"/>
      <c r="AC25" s="43">
        <v>1</v>
      </c>
      <c r="AD25" s="41">
        <f t="shared" si="2"/>
        <v>1</v>
      </c>
      <c r="AE25" s="42">
        <v>0</v>
      </c>
      <c r="AF25" s="43">
        <v>0</v>
      </c>
      <c r="AG25" s="41">
        <v>14</v>
      </c>
      <c r="AH25" s="42">
        <v>17</v>
      </c>
      <c r="AI25" s="181">
        <v>11</v>
      </c>
      <c r="AJ25" s="51">
        <f t="shared" si="3"/>
        <v>0.16666666666666666</v>
      </c>
      <c r="AK25" s="49">
        <v>0</v>
      </c>
      <c r="AL25" s="50">
        <v>0</v>
      </c>
      <c r="AM25" s="167">
        <v>0.03</v>
      </c>
      <c r="AN25" s="168">
        <v>0.04</v>
      </c>
      <c r="AO25" s="182">
        <v>0.02</v>
      </c>
    </row>
    <row r="26" spans="1:41" s="178" customFormat="1" ht="13.5" customHeight="1">
      <c r="A26" s="489">
        <v>6</v>
      </c>
      <c r="B26" s="15" t="s">
        <v>21</v>
      </c>
      <c r="C26" s="128"/>
      <c r="D26" s="129"/>
      <c r="E26" s="129"/>
      <c r="F26" s="129"/>
      <c r="G26" s="129"/>
      <c r="H26" s="130"/>
      <c r="I26" s="128">
        <f t="shared" si="0"/>
        <v>0</v>
      </c>
      <c r="J26" s="129">
        <v>0</v>
      </c>
      <c r="K26" s="130">
        <v>0</v>
      </c>
      <c r="L26" s="128">
        <v>14</v>
      </c>
      <c r="M26" s="129">
        <v>9</v>
      </c>
      <c r="N26" s="183">
        <v>7</v>
      </c>
      <c r="O26" s="83">
        <f t="shared" si="1"/>
        <v>0</v>
      </c>
      <c r="P26" s="81">
        <v>0</v>
      </c>
      <c r="Q26" s="82">
        <v>0</v>
      </c>
      <c r="R26" s="171">
        <v>0.03</v>
      </c>
      <c r="S26" s="172">
        <v>0.02</v>
      </c>
      <c r="T26" s="184">
        <v>0.02</v>
      </c>
      <c r="V26" s="489">
        <v>6</v>
      </c>
      <c r="W26" s="15" t="s">
        <v>21</v>
      </c>
      <c r="X26" s="128"/>
      <c r="Y26" s="129"/>
      <c r="Z26" s="129"/>
      <c r="AA26" s="129"/>
      <c r="AB26" s="129"/>
      <c r="AC26" s="130">
        <v>1</v>
      </c>
      <c r="AD26" s="128">
        <f t="shared" si="2"/>
        <v>1</v>
      </c>
      <c r="AE26" s="129">
        <v>1</v>
      </c>
      <c r="AF26" s="130">
        <v>0</v>
      </c>
      <c r="AG26" s="128">
        <v>13</v>
      </c>
      <c r="AH26" s="129">
        <v>27</v>
      </c>
      <c r="AI26" s="183">
        <v>11</v>
      </c>
      <c r="AJ26" s="83">
        <f t="shared" si="3"/>
        <v>0.16666666666666666</v>
      </c>
      <c r="AK26" s="81">
        <v>0.16666666666666666</v>
      </c>
      <c r="AL26" s="82">
        <v>0</v>
      </c>
      <c r="AM26" s="171">
        <v>0.03</v>
      </c>
      <c r="AN26" s="172">
        <v>0.06</v>
      </c>
      <c r="AO26" s="184">
        <v>0.02</v>
      </c>
    </row>
    <row r="27" spans="1:41" s="178" customFormat="1" ht="13.5" customHeight="1">
      <c r="A27" s="477"/>
      <c r="B27" s="16" t="s">
        <v>22</v>
      </c>
      <c r="C27" s="41"/>
      <c r="D27" s="42"/>
      <c r="E27" s="42"/>
      <c r="F27" s="42"/>
      <c r="G27" s="42"/>
      <c r="H27" s="43"/>
      <c r="I27" s="41">
        <f t="shared" si="0"/>
        <v>0</v>
      </c>
      <c r="J27" s="42">
        <v>0</v>
      </c>
      <c r="K27" s="43">
        <v>0</v>
      </c>
      <c r="L27" s="41">
        <v>19</v>
      </c>
      <c r="M27" s="42">
        <v>7</v>
      </c>
      <c r="N27" s="181">
        <v>8</v>
      </c>
      <c r="O27" s="51">
        <f t="shared" si="1"/>
        <v>0</v>
      </c>
      <c r="P27" s="49">
        <v>0</v>
      </c>
      <c r="Q27" s="50">
        <v>0</v>
      </c>
      <c r="R27" s="167">
        <v>0.04</v>
      </c>
      <c r="S27" s="168">
        <v>0.02</v>
      </c>
      <c r="T27" s="182">
        <v>0.02</v>
      </c>
      <c r="V27" s="477"/>
      <c r="W27" s="16" t="s">
        <v>22</v>
      </c>
      <c r="X27" s="41"/>
      <c r="Y27" s="42"/>
      <c r="Z27" s="42"/>
      <c r="AA27" s="42"/>
      <c r="AB27" s="42"/>
      <c r="AC27" s="43"/>
      <c r="AD27" s="41">
        <f t="shared" si="2"/>
        <v>0</v>
      </c>
      <c r="AE27" s="42">
        <v>0</v>
      </c>
      <c r="AF27" s="43">
        <v>0</v>
      </c>
      <c r="AG27" s="41">
        <v>16</v>
      </c>
      <c r="AH27" s="42">
        <v>25</v>
      </c>
      <c r="AI27" s="181">
        <v>8</v>
      </c>
      <c r="AJ27" s="51">
        <f t="shared" si="3"/>
        <v>0</v>
      </c>
      <c r="AK27" s="49">
        <v>0</v>
      </c>
      <c r="AL27" s="50">
        <v>0</v>
      </c>
      <c r="AM27" s="167">
        <v>0.03</v>
      </c>
      <c r="AN27" s="168">
        <v>0.05</v>
      </c>
      <c r="AO27" s="182">
        <v>0.02</v>
      </c>
    </row>
    <row r="28" spans="1:41" s="178" customFormat="1" ht="13.5" customHeight="1">
      <c r="A28" s="477"/>
      <c r="B28" s="16" t="s">
        <v>23</v>
      </c>
      <c r="C28" s="41"/>
      <c r="D28" s="42"/>
      <c r="E28" s="42"/>
      <c r="F28" s="42"/>
      <c r="G28" s="42"/>
      <c r="H28" s="43"/>
      <c r="I28" s="41">
        <f t="shared" si="0"/>
        <v>0</v>
      </c>
      <c r="J28" s="42">
        <v>0</v>
      </c>
      <c r="K28" s="43">
        <v>0</v>
      </c>
      <c r="L28" s="41">
        <v>12</v>
      </c>
      <c r="M28" s="42">
        <v>14</v>
      </c>
      <c r="N28" s="181">
        <v>10</v>
      </c>
      <c r="O28" s="51">
        <f t="shared" si="1"/>
        <v>0</v>
      </c>
      <c r="P28" s="49">
        <v>0</v>
      </c>
      <c r="Q28" s="50">
        <v>0</v>
      </c>
      <c r="R28" s="167">
        <v>0.03</v>
      </c>
      <c r="S28" s="168">
        <v>0.03</v>
      </c>
      <c r="T28" s="182">
        <v>0.02</v>
      </c>
      <c r="V28" s="477"/>
      <c r="W28" s="16" t="s">
        <v>23</v>
      </c>
      <c r="X28" s="41"/>
      <c r="Y28" s="42"/>
      <c r="Z28" s="42"/>
      <c r="AA28" s="42"/>
      <c r="AB28" s="42"/>
      <c r="AC28" s="43"/>
      <c r="AD28" s="41">
        <f t="shared" si="2"/>
        <v>0</v>
      </c>
      <c r="AE28" s="42">
        <v>0</v>
      </c>
      <c r="AF28" s="43">
        <v>0</v>
      </c>
      <c r="AG28" s="41">
        <v>14</v>
      </c>
      <c r="AH28" s="42">
        <v>16</v>
      </c>
      <c r="AI28" s="181">
        <v>13</v>
      </c>
      <c r="AJ28" s="51">
        <f t="shared" si="3"/>
        <v>0</v>
      </c>
      <c r="AK28" s="49">
        <v>0</v>
      </c>
      <c r="AL28" s="50">
        <v>0</v>
      </c>
      <c r="AM28" s="167">
        <v>0.03</v>
      </c>
      <c r="AN28" s="168">
        <v>0.03</v>
      </c>
      <c r="AO28" s="182">
        <v>0.03</v>
      </c>
    </row>
    <row r="29" spans="1:41" s="178" customFormat="1" ht="13.5" customHeight="1">
      <c r="A29" s="477"/>
      <c r="B29" s="16" t="s">
        <v>24</v>
      </c>
      <c r="C29" s="41"/>
      <c r="D29" s="42"/>
      <c r="E29" s="42"/>
      <c r="F29" s="42"/>
      <c r="G29" s="42"/>
      <c r="H29" s="43"/>
      <c r="I29" s="41">
        <f t="shared" si="0"/>
        <v>0</v>
      </c>
      <c r="J29" s="42">
        <v>0</v>
      </c>
      <c r="K29" s="43">
        <v>0</v>
      </c>
      <c r="L29" s="41">
        <v>7</v>
      </c>
      <c r="M29" s="42">
        <v>15</v>
      </c>
      <c r="N29" s="181">
        <v>1</v>
      </c>
      <c r="O29" s="51">
        <f t="shared" si="1"/>
        <v>0</v>
      </c>
      <c r="P29" s="49">
        <v>0</v>
      </c>
      <c r="Q29" s="50">
        <v>0</v>
      </c>
      <c r="R29" s="167">
        <v>0.01</v>
      </c>
      <c r="S29" s="168">
        <v>0.03</v>
      </c>
      <c r="T29" s="182">
        <v>0</v>
      </c>
      <c r="V29" s="477"/>
      <c r="W29" s="16" t="s">
        <v>24</v>
      </c>
      <c r="X29" s="41"/>
      <c r="Y29" s="42"/>
      <c r="Z29" s="42"/>
      <c r="AA29" s="42"/>
      <c r="AB29" s="42"/>
      <c r="AC29" s="43"/>
      <c r="AD29" s="41">
        <f t="shared" si="2"/>
        <v>0</v>
      </c>
      <c r="AE29" s="42">
        <v>2</v>
      </c>
      <c r="AF29" s="43">
        <v>0</v>
      </c>
      <c r="AG29" s="41">
        <v>21</v>
      </c>
      <c r="AH29" s="42">
        <v>26</v>
      </c>
      <c r="AI29" s="181">
        <v>12</v>
      </c>
      <c r="AJ29" s="51">
        <f t="shared" si="3"/>
        <v>0</v>
      </c>
      <c r="AK29" s="49">
        <v>0.3333333333333333</v>
      </c>
      <c r="AL29" s="50">
        <v>0</v>
      </c>
      <c r="AM29" s="167">
        <v>0.04</v>
      </c>
      <c r="AN29" s="168">
        <v>0.06</v>
      </c>
      <c r="AO29" s="182">
        <v>0.03</v>
      </c>
    </row>
    <row r="30" spans="1:41" s="178" customFormat="1" ht="13.5" customHeight="1">
      <c r="A30" s="478"/>
      <c r="B30" s="55">
        <v>26</v>
      </c>
      <c r="C30" s="56"/>
      <c r="D30" s="57"/>
      <c r="E30" s="57"/>
      <c r="F30" s="57"/>
      <c r="G30" s="57"/>
      <c r="H30" s="58"/>
      <c r="I30" s="56">
        <f t="shared" si="0"/>
        <v>0</v>
      </c>
      <c r="J30" s="57">
        <v>0</v>
      </c>
      <c r="K30" s="58">
        <v>0</v>
      </c>
      <c r="L30" s="56">
        <v>15</v>
      </c>
      <c r="M30" s="57">
        <v>13</v>
      </c>
      <c r="N30" s="317">
        <v>10</v>
      </c>
      <c r="O30" s="66">
        <f t="shared" si="1"/>
        <v>0</v>
      </c>
      <c r="P30" s="64">
        <v>0</v>
      </c>
      <c r="Q30" s="65">
        <v>0</v>
      </c>
      <c r="R30" s="179">
        <v>0.03</v>
      </c>
      <c r="S30" s="180">
        <v>0.03</v>
      </c>
      <c r="T30" s="318">
        <v>0.02</v>
      </c>
      <c r="V30" s="478"/>
      <c r="W30" s="55">
        <v>26</v>
      </c>
      <c r="X30" s="56"/>
      <c r="Y30" s="57"/>
      <c r="Z30" s="57"/>
      <c r="AA30" s="57"/>
      <c r="AB30" s="57"/>
      <c r="AC30" s="58"/>
      <c r="AD30" s="56">
        <f t="shared" si="2"/>
        <v>0</v>
      </c>
      <c r="AE30" s="57">
        <v>0</v>
      </c>
      <c r="AF30" s="58">
        <v>0</v>
      </c>
      <c r="AG30" s="56">
        <v>15</v>
      </c>
      <c r="AH30" s="57">
        <v>18</v>
      </c>
      <c r="AI30" s="317">
        <v>11</v>
      </c>
      <c r="AJ30" s="66">
        <f t="shared" si="3"/>
        <v>0</v>
      </c>
      <c r="AK30" s="64">
        <v>0</v>
      </c>
      <c r="AL30" s="65">
        <v>0</v>
      </c>
      <c r="AM30" s="179">
        <v>0.03</v>
      </c>
      <c r="AN30" s="180">
        <v>0.04</v>
      </c>
      <c r="AO30" s="318">
        <v>0.02</v>
      </c>
    </row>
    <row r="31" spans="1:41" s="178" customFormat="1" ht="13.5" customHeight="1">
      <c r="A31" s="489">
        <v>7</v>
      </c>
      <c r="B31" s="16" t="s">
        <v>26</v>
      </c>
      <c r="C31" s="41"/>
      <c r="D31" s="42"/>
      <c r="E31" s="42"/>
      <c r="F31" s="42"/>
      <c r="G31" s="42"/>
      <c r="H31" s="43"/>
      <c r="I31" s="41">
        <f t="shared" si="0"/>
        <v>0</v>
      </c>
      <c r="J31" s="42">
        <v>0</v>
      </c>
      <c r="K31" s="43">
        <v>0</v>
      </c>
      <c r="L31" s="41">
        <v>17</v>
      </c>
      <c r="M31" s="42">
        <v>3</v>
      </c>
      <c r="N31" s="181">
        <v>7</v>
      </c>
      <c r="O31" s="51">
        <f t="shared" si="1"/>
        <v>0</v>
      </c>
      <c r="P31" s="49">
        <v>0</v>
      </c>
      <c r="Q31" s="50">
        <v>0</v>
      </c>
      <c r="R31" s="167">
        <v>0.04</v>
      </c>
      <c r="S31" s="168">
        <v>0.01</v>
      </c>
      <c r="T31" s="182">
        <v>0.02</v>
      </c>
      <c r="V31" s="489">
        <v>7</v>
      </c>
      <c r="W31" s="16" t="s">
        <v>26</v>
      </c>
      <c r="X31" s="41"/>
      <c r="Y31" s="42"/>
      <c r="Z31" s="42"/>
      <c r="AA31" s="42"/>
      <c r="AB31" s="42"/>
      <c r="AC31" s="43"/>
      <c r="AD31" s="41">
        <f t="shared" si="2"/>
        <v>0</v>
      </c>
      <c r="AE31" s="42">
        <v>0</v>
      </c>
      <c r="AF31" s="43">
        <v>0</v>
      </c>
      <c r="AG31" s="41">
        <v>21</v>
      </c>
      <c r="AH31" s="42">
        <v>17</v>
      </c>
      <c r="AI31" s="181">
        <v>7</v>
      </c>
      <c r="AJ31" s="51">
        <f t="shared" si="3"/>
        <v>0</v>
      </c>
      <c r="AK31" s="49">
        <v>0</v>
      </c>
      <c r="AL31" s="50">
        <v>0</v>
      </c>
      <c r="AM31" s="167">
        <v>0.05</v>
      </c>
      <c r="AN31" s="168">
        <v>0.04</v>
      </c>
      <c r="AO31" s="182">
        <v>0.02</v>
      </c>
    </row>
    <row r="32" spans="1:41" s="178" customFormat="1" ht="13.5" customHeight="1">
      <c r="A32" s="477"/>
      <c r="B32" s="16" t="s">
        <v>27</v>
      </c>
      <c r="C32" s="41"/>
      <c r="D32" s="42"/>
      <c r="E32" s="42"/>
      <c r="F32" s="42"/>
      <c r="G32" s="42"/>
      <c r="H32" s="43"/>
      <c r="I32" s="41">
        <f t="shared" si="0"/>
        <v>0</v>
      </c>
      <c r="J32" s="42">
        <v>0</v>
      </c>
      <c r="K32" s="43">
        <v>0</v>
      </c>
      <c r="L32" s="41">
        <v>19</v>
      </c>
      <c r="M32" s="42">
        <v>9</v>
      </c>
      <c r="N32" s="181">
        <v>11</v>
      </c>
      <c r="O32" s="51">
        <f t="shared" si="1"/>
        <v>0</v>
      </c>
      <c r="P32" s="49">
        <v>0</v>
      </c>
      <c r="Q32" s="50">
        <v>0</v>
      </c>
      <c r="R32" s="167">
        <v>0.04</v>
      </c>
      <c r="S32" s="168">
        <v>0.02</v>
      </c>
      <c r="T32" s="182">
        <v>0.02</v>
      </c>
      <c r="V32" s="477"/>
      <c r="W32" s="16" t="s">
        <v>27</v>
      </c>
      <c r="X32" s="41"/>
      <c r="Y32" s="42"/>
      <c r="Z32" s="42"/>
      <c r="AA32" s="42"/>
      <c r="AB32" s="42"/>
      <c r="AC32" s="43"/>
      <c r="AD32" s="41">
        <f t="shared" si="2"/>
        <v>0</v>
      </c>
      <c r="AE32" s="42">
        <v>1</v>
      </c>
      <c r="AF32" s="43">
        <v>0</v>
      </c>
      <c r="AG32" s="41">
        <v>16</v>
      </c>
      <c r="AH32" s="42">
        <v>31</v>
      </c>
      <c r="AI32" s="181">
        <v>15</v>
      </c>
      <c r="AJ32" s="51">
        <f t="shared" si="3"/>
        <v>0</v>
      </c>
      <c r="AK32" s="49">
        <v>0.16666666666666666</v>
      </c>
      <c r="AL32" s="50">
        <v>0</v>
      </c>
      <c r="AM32" s="167">
        <v>0.03</v>
      </c>
      <c r="AN32" s="168">
        <v>0.07</v>
      </c>
      <c r="AO32" s="182">
        <v>0.03</v>
      </c>
    </row>
    <row r="33" spans="1:41" s="178" customFormat="1" ht="13.5" customHeight="1">
      <c r="A33" s="477"/>
      <c r="B33" s="16" t="s">
        <v>28</v>
      </c>
      <c r="C33" s="41"/>
      <c r="D33" s="42"/>
      <c r="E33" s="42"/>
      <c r="F33" s="42"/>
      <c r="G33" s="42"/>
      <c r="H33" s="43"/>
      <c r="I33" s="41">
        <f t="shared" si="0"/>
        <v>0</v>
      </c>
      <c r="J33" s="42">
        <v>0</v>
      </c>
      <c r="K33" s="43">
        <v>0</v>
      </c>
      <c r="L33" s="41">
        <v>8</v>
      </c>
      <c r="M33" s="42">
        <v>4</v>
      </c>
      <c r="N33" s="181">
        <v>15</v>
      </c>
      <c r="O33" s="51">
        <f t="shared" si="1"/>
        <v>0</v>
      </c>
      <c r="P33" s="49">
        <v>0</v>
      </c>
      <c r="Q33" s="50">
        <v>0</v>
      </c>
      <c r="R33" s="167">
        <v>0.02</v>
      </c>
      <c r="S33" s="168">
        <v>0.01</v>
      </c>
      <c r="T33" s="182">
        <v>0.03</v>
      </c>
      <c r="V33" s="477"/>
      <c r="W33" s="16" t="s">
        <v>28</v>
      </c>
      <c r="X33" s="41"/>
      <c r="Y33" s="42"/>
      <c r="Z33" s="42"/>
      <c r="AA33" s="42"/>
      <c r="AB33" s="42"/>
      <c r="AC33" s="43"/>
      <c r="AD33" s="41">
        <f t="shared" si="2"/>
        <v>0</v>
      </c>
      <c r="AE33" s="42">
        <v>1</v>
      </c>
      <c r="AF33" s="43">
        <v>0</v>
      </c>
      <c r="AG33" s="41">
        <v>23</v>
      </c>
      <c r="AH33" s="42">
        <v>35</v>
      </c>
      <c r="AI33" s="181">
        <v>18</v>
      </c>
      <c r="AJ33" s="51">
        <f t="shared" si="3"/>
        <v>0</v>
      </c>
      <c r="AK33" s="49">
        <v>0.16666666666666666</v>
      </c>
      <c r="AL33" s="50">
        <v>0</v>
      </c>
      <c r="AM33" s="167">
        <v>0.05</v>
      </c>
      <c r="AN33" s="168">
        <v>0.08</v>
      </c>
      <c r="AO33" s="182">
        <v>0.04</v>
      </c>
    </row>
    <row r="34" spans="1:41" s="178" customFormat="1" ht="13.5" customHeight="1">
      <c r="A34" s="478"/>
      <c r="B34" s="16" t="s">
        <v>29</v>
      </c>
      <c r="C34" s="41"/>
      <c r="D34" s="42"/>
      <c r="E34" s="42"/>
      <c r="F34" s="42"/>
      <c r="G34" s="42"/>
      <c r="H34" s="43"/>
      <c r="I34" s="41">
        <f t="shared" si="0"/>
        <v>0</v>
      </c>
      <c r="J34" s="42">
        <v>0</v>
      </c>
      <c r="K34" s="43">
        <v>0</v>
      </c>
      <c r="L34" s="41">
        <v>10</v>
      </c>
      <c r="M34" s="42">
        <v>13</v>
      </c>
      <c r="N34" s="181">
        <v>6</v>
      </c>
      <c r="O34" s="51">
        <f t="shared" si="1"/>
        <v>0</v>
      </c>
      <c r="P34" s="49">
        <v>0</v>
      </c>
      <c r="Q34" s="50">
        <v>0</v>
      </c>
      <c r="R34" s="167">
        <v>0.02</v>
      </c>
      <c r="S34" s="168">
        <v>0.03</v>
      </c>
      <c r="T34" s="182">
        <v>0.01</v>
      </c>
      <c r="V34" s="478"/>
      <c r="W34" s="16" t="s">
        <v>29</v>
      </c>
      <c r="X34" s="41"/>
      <c r="Y34" s="42">
        <v>1</v>
      </c>
      <c r="Z34" s="42">
        <v>2</v>
      </c>
      <c r="AA34" s="42"/>
      <c r="AB34" s="42"/>
      <c r="AC34" s="43"/>
      <c r="AD34" s="41">
        <f t="shared" si="2"/>
        <v>3</v>
      </c>
      <c r="AE34" s="42">
        <v>0</v>
      </c>
      <c r="AF34" s="43">
        <v>0</v>
      </c>
      <c r="AG34" s="41">
        <v>40</v>
      </c>
      <c r="AH34" s="42">
        <v>27</v>
      </c>
      <c r="AI34" s="181">
        <v>16</v>
      </c>
      <c r="AJ34" s="51">
        <f t="shared" si="3"/>
        <v>0.5</v>
      </c>
      <c r="AK34" s="49">
        <v>0</v>
      </c>
      <c r="AL34" s="50">
        <v>0</v>
      </c>
      <c r="AM34" s="167">
        <v>0.09</v>
      </c>
      <c r="AN34" s="168">
        <v>0.06</v>
      </c>
      <c r="AO34" s="182">
        <v>0.03</v>
      </c>
    </row>
    <row r="35" spans="1:41" s="178" customFormat="1" ht="13.5" customHeight="1">
      <c r="A35" s="480">
        <v>8</v>
      </c>
      <c r="B35" s="15" t="s">
        <v>30</v>
      </c>
      <c r="C35" s="128"/>
      <c r="D35" s="129"/>
      <c r="E35" s="129"/>
      <c r="F35" s="129"/>
      <c r="G35" s="129"/>
      <c r="H35" s="130"/>
      <c r="I35" s="128">
        <f t="shared" si="0"/>
        <v>0</v>
      </c>
      <c r="J35" s="129">
        <v>0</v>
      </c>
      <c r="K35" s="130">
        <v>0</v>
      </c>
      <c r="L35" s="128">
        <v>9</v>
      </c>
      <c r="M35" s="129">
        <v>5</v>
      </c>
      <c r="N35" s="183">
        <v>4</v>
      </c>
      <c r="O35" s="83">
        <f t="shared" si="1"/>
        <v>0</v>
      </c>
      <c r="P35" s="81">
        <v>0</v>
      </c>
      <c r="Q35" s="82">
        <v>0</v>
      </c>
      <c r="R35" s="171">
        <v>0.02</v>
      </c>
      <c r="S35" s="172">
        <v>0.01</v>
      </c>
      <c r="T35" s="184">
        <v>0.01</v>
      </c>
      <c r="V35" s="480">
        <v>8</v>
      </c>
      <c r="W35" s="15" t="s">
        <v>30</v>
      </c>
      <c r="X35" s="128"/>
      <c r="Y35" s="129"/>
      <c r="Z35" s="129"/>
      <c r="AA35" s="129"/>
      <c r="AB35" s="129"/>
      <c r="AC35" s="130"/>
      <c r="AD35" s="128">
        <f t="shared" si="2"/>
        <v>0</v>
      </c>
      <c r="AE35" s="129">
        <v>0</v>
      </c>
      <c r="AF35" s="130">
        <v>1</v>
      </c>
      <c r="AG35" s="128">
        <v>26</v>
      </c>
      <c r="AH35" s="129">
        <v>22</v>
      </c>
      <c r="AI35" s="183">
        <v>27</v>
      </c>
      <c r="AJ35" s="83">
        <f t="shared" si="3"/>
        <v>0</v>
      </c>
      <c r="AK35" s="81">
        <v>0</v>
      </c>
      <c r="AL35" s="82">
        <v>0.16666666666666666</v>
      </c>
      <c r="AM35" s="171">
        <v>0.06</v>
      </c>
      <c r="AN35" s="172">
        <v>0.05</v>
      </c>
      <c r="AO35" s="184">
        <v>0.06</v>
      </c>
    </row>
    <row r="36" spans="1:41" s="178" customFormat="1" ht="13.5" customHeight="1">
      <c r="A36" s="480"/>
      <c r="B36" s="16" t="s">
        <v>31</v>
      </c>
      <c r="C36" s="41"/>
      <c r="D36" s="42"/>
      <c r="E36" s="42"/>
      <c r="F36" s="42"/>
      <c r="G36" s="42"/>
      <c r="H36" s="43"/>
      <c r="I36" s="41">
        <f t="shared" si="0"/>
        <v>0</v>
      </c>
      <c r="J36" s="42">
        <v>0</v>
      </c>
      <c r="K36" s="43">
        <v>0</v>
      </c>
      <c r="L36" s="41">
        <v>11</v>
      </c>
      <c r="M36" s="42">
        <v>8</v>
      </c>
      <c r="N36" s="181">
        <v>9</v>
      </c>
      <c r="O36" s="51">
        <f t="shared" si="1"/>
        <v>0</v>
      </c>
      <c r="P36" s="49">
        <v>0</v>
      </c>
      <c r="Q36" s="50">
        <v>0</v>
      </c>
      <c r="R36" s="167">
        <v>0.02</v>
      </c>
      <c r="S36" s="168">
        <v>0.02</v>
      </c>
      <c r="T36" s="182">
        <v>0.02</v>
      </c>
      <c r="V36" s="480"/>
      <c r="W36" s="16" t="s">
        <v>31</v>
      </c>
      <c r="X36" s="41"/>
      <c r="Y36" s="42"/>
      <c r="Z36" s="42"/>
      <c r="AA36" s="42"/>
      <c r="AB36" s="42"/>
      <c r="AC36" s="43">
        <v>1</v>
      </c>
      <c r="AD36" s="41">
        <f t="shared" si="2"/>
        <v>1</v>
      </c>
      <c r="AE36" s="42">
        <v>0</v>
      </c>
      <c r="AF36" s="43">
        <v>0</v>
      </c>
      <c r="AG36" s="41">
        <v>24</v>
      </c>
      <c r="AH36" s="42">
        <v>35</v>
      </c>
      <c r="AI36" s="181">
        <v>19</v>
      </c>
      <c r="AJ36" s="51">
        <f t="shared" si="3"/>
        <v>0.16666666666666666</v>
      </c>
      <c r="AK36" s="49">
        <v>0</v>
      </c>
      <c r="AL36" s="50">
        <v>0</v>
      </c>
      <c r="AM36" s="167">
        <v>0.05</v>
      </c>
      <c r="AN36" s="168">
        <v>0.08</v>
      </c>
      <c r="AO36" s="182">
        <v>0.04</v>
      </c>
    </row>
    <row r="37" spans="1:41" s="178" customFormat="1" ht="13.5" customHeight="1">
      <c r="A37" s="480"/>
      <c r="B37" s="16" t="s">
        <v>32</v>
      </c>
      <c r="C37" s="41"/>
      <c r="D37" s="42"/>
      <c r="E37" s="42"/>
      <c r="F37" s="42"/>
      <c r="G37" s="42"/>
      <c r="H37" s="43"/>
      <c r="I37" s="41">
        <f t="shared" si="0"/>
        <v>0</v>
      </c>
      <c r="J37" s="42">
        <v>0</v>
      </c>
      <c r="K37" s="43">
        <v>0</v>
      </c>
      <c r="L37" s="41">
        <v>11</v>
      </c>
      <c r="M37" s="42">
        <v>10</v>
      </c>
      <c r="N37" s="181">
        <v>9</v>
      </c>
      <c r="O37" s="51">
        <f t="shared" si="1"/>
        <v>0</v>
      </c>
      <c r="P37" s="49">
        <v>0</v>
      </c>
      <c r="Q37" s="50">
        <v>0</v>
      </c>
      <c r="R37" s="167">
        <v>0.02</v>
      </c>
      <c r="S37" s="168">
        <v>0.02</v>
      </c>
      <c r="T37" s="182">
        <v>0.02</v>
      </c>
      <c r="V37" s="480"/>
      <c r="W37" s="16" t="s">
        <v>32</v>
      </c>
      <c r="X37" s="41"/>
      <c r="Y37" s="42"/>
      <c r="Z37" s="42"/>
      <c r="AA37" s="42"/>
      <c r="AB37" s="42"/>
      <c r="AC37" s="43"/>
      <c r="AD37" s="41">
        <f t="shared" si="2"/>
        <v>0</v>
      </c>
      <c r="AE37" s="42">
        <v>0</v>
      </c>
      <c r="AF37" s="43">
        <v>0</v>
      </c>
      <c r="AG37" s="41">
        <v>52</v>
      </c>
      <c r="AH37" s="42">
        <v>30</v>
      </c>
      <c r="AI37" s="181">
        <v>27</v>
      </c>
      <c r="AJ37" s="51">
        <f t="shared" si="3"/>
        <v>0</v>
      </c>
      <c r="AK37" s="49">
        <v>0</v>
      </c>
      <c r="AL37" s="50">
        <v>0</v>
      </c>
      <c r="AM37" s="167">
        <v>0.11</v>
      </c>
      <c r="AN37" s="168">
        <v>0.07</v>
      </c>
      <c r="AO37" s="182">
        <v>0.06</v>
      </c>
    </row>
    <row r="38" spans="1:41" s="178" customFormat="1" ht="13.5" customHeight="1">
      <c r="A38" s="480"/>
      <c r="B38" s="16" t="s">
        <v>33</v>
      </c>
      <c r="C38" s="41"/>
      <c r="D38" s="42"/>
      <c r="E38" s="42"/>
      <c r="F38" s="42"/>
      <c r="G38" s="42"/>
      <c r="H38" s="43"/>
      <c r="I38" s="41">
        <f t="shared" si="0"/>
        <v>0</v>
      </c>
      <c r="J38" s="42">
        <v>0</v>
      </c>
      <c r="K38" s="43">
        <v>0</v>
      </c>
      <c r="L38" s="41">
        <v>17</v>
      </c>
      <c r="M38" s="42">
        <v>9</v>
      </c>
      <c r="N38" s="181">
        <v>8</v>
      </c>
      <c r="O38" s="51">
        <f t="shared" si="1"/>
        <v>0</v>
      </c>
      <c r="P38" s="49">
        <v>0</v>
      </c>
      <c r="Q38" s="50">
        <v>0</v>
      </c>
      <c r="R38" s="167">
        <v>0.04</v>
      </c>
      <c r="S38" s="168">
        <v>0.02</v>
      </c>
      <c r="T38" s="182">
        <v>0.02</v>
      </c>
      <c r="V38" s="480"/>
      <c r="W38" s="16" t="s">
        <v>33</v>
      </c>
      <c r="X38" s="41"/>
      <c r="Y38" s="42"/>
      <c r="Z38" s="42"/>
      <c r="AA38" s="42"/>
      <c r="AB38" s="42"/>
      <c r="AC38" s="43">
        <v>1</v>
      </c>
      <c r="AD38" s="41">
        <f t="shared" si="2"/>
        <v>1</v>
      </c>
      <c r="AE38" s="42">
        <v>0</v>
      </c>
      <c r="AF38" s="43">
        <v>0</v>
      </c>
      <c r="AG38" s="41">
        <v>35</v>
      </c>
      <c r="AH38" s="42">
        <v>22</v>
      </c>
      <c r="AI38" s="181">
        <v>14</v>
      </c>
      <c r="AJ38" s="51">
        <f t="shared" si="3"/>
        <v>0.16666666666666666</v>
      </c>
      <c r="AK38" s="49">
        <v>0</v>
      </c>
      <c r="AL38" s="50">
        <v>0</v>
      </c>
      <c r="AM38" s="167">
        <v>0.08</v>
      </c>
      <c r="AN38" s="168">
        <v>0.05</v>
      </c>
      <c r="AO38" s="182">
        <v>0.03</v>
      </c>
    </row>
    <row r="39" spans="1:41" s="178" customFormat="1" ht="13.5" customHeight="1">
      <c r="A39" s="480">
        <v>9</v>
      </c>
      <c r="B39" s="15" t="s">
        <v>34</v>
      </c>
      <c r="C39" s="128"/>
      <c r="D39" s="129"/>
      <c r="E39" s="129"/>
      <c r="F39" s="129"/>
      <c r="G39" s="129"/>
      <c r="H39" s="130"/>
      <c r="I39" s="128">
        <f t="shared" si="0"/>
        <v>0</v>
      </c>
      <c r="J39" s="129">
        <v>0</v>
      </c>
      <c r="K39" s="130">
        <v>0</v>
      </c>
      <c r="L39" s="128">
        <v>6</v>
      </c>
      <c r="M39" s="129">
        <v>15</v>
      </c>
      <c r="N39" s="183">
        <v>7</v>
      </c>
      <c r="O39" s="83">
        <f t="shared" si="1"/>
        <v>0</v>
      </c>
      <c r="P39" s="81">
        <v>0</v>
      </c>
      <c r="Q39" s="82">
        <v>0</v>
      </c>
      <c r="R39" s="171">
        <v>0.01</v>
      </c>
      <c r="S39" s="172">
        <v>0.03</v>
      </c>
      <c r="T39" s="184">
        <v>0.02</v>
      </c>
      <c r="V39" s="480">
        <v>9</v>
      </c>
      <c r="W39" s="15" t="s">
        <v>34</v>
      </c>
      <c r="X39" s="128"/>
      <c r="Y39" s="129"/>
      <c r="Z39" s="129"/>
      <c r="AA39" s="129"/>
      <c r="AB39" s="129"/>
      <c r="AC39" s="130">
        <v>1</v>
      </c>
      <c r="AD39" s="128">
        <f t="shared" si="2"/>
        <v>1</v>
      </c>
      <c r="AE39" s="129">
        <v>0</v>
      </c>
      <c r="AF39" s="130">
        <v>0</v>
      </c>
      <c r="AG39" s="128">
        <v>28</v>
      </c>
      <c r="AH39" s="129">
        <v>25</v>
      </c>
      <c r="AI39" s="183">
        <v>16</v>
      </c>
      <c r="AJ39" s="83">
        <f t="shared" si="3"/>
        <v>0.16666666666666666</v>
      </c>
      <c r="AK39" s="81">
        <v>0</v>
      </c>
      <c r="AL39" s="82">
        <v>0</v>
      </c>
      <c r="AM39" s="171">
        <v>0.06</v>
      </c>
      <c r="AN39" s="172">
        <v>0.05</v>
      </c>
      <c r="AO39" s="184">
        <v>0.03</v>
      </c>
    </row>
    <row r="40" spans="1:41" s="178" customFormat="1" ht="13.5" customHeight="1">
      <c r="A40" s="480"/>
      <c r="B40" s="16" t="s">
        <v>35</v>
      </c>
      <c r="C40" s="41"/>
      <c r="D40" s="42"/>
      <c r="E40" s="42"/>
      <c r="F40" s="42"/>
      <c r="G40" s="42"/>
      <c r="H40" s="43"/>
      <c r="I40" s="41">
        <f t="shared" si="0"/>
        <v>0</v>
      </c>
      <c r="J40" s="42">
        <v>0</v>
      </c>
      <c r="K40" s="43">
        <v>0</v>
      </c>
      <c r="L40" s="41">
        <v>10</v>
      </c>
      <c r="M40" s="42">
        <v>13</v>
      </c>
      <c r="N40" s="181">
        <v>7</v>
      </c>
      <c r="O40" s="51">
        <f t="shared" si="1"/>
        <v>0</v>
      </c>
      <c r="P40" s="49">
        <v>0</v>
      </c>
      <c r="Q40" s="50">
        <v>0</v>
      </c>
      <c r="R40" s="167">
        <v>0.02</v>
      </c>
      <c r="S40" s="168">
        <v>0.03</v>
      </c>
      <c r="T40" s="182">
        <v>0.02</v>
      </c>
      <c r="V40" s="480"/>
      <c r="W40" s="16" t="s">
        <v>35</v>
      </c>
      <c r="X40" s="41"/>
      <c r="Y40" s="42"/>
      <c r="Z40" s="42"/>
      <c r="AA40" s="42"/>
      <c r="AB40" s="42"/>
      <c r="AC40" s="43"/>
      <c r="AD40" s="41">
        <f t="shared" si="2"/>
        <v>0</v>
      </c>
      <c r="AE40" s="42">
        <v>1</v>
      </c>
      <c r="AF40" s="43">
        <v>0</v>
      </c>
      <c r="AG40" s="41">
        <v>30</v>
      </c>
      <c r="AH40" s="42">
        <v>17</v>
      </c>
      <c r="AI40" s="181">
        <v>21</v>
      </c>
      <c r="AJ40" s="51">
        <f t="shared" si="3"/>
        <v>0</v>
      </c>
      <c r="AK40" s="49">
        <v>0.16666666666666666</v>
      </c>
      <c r="AL40" s="50">
        <v>0</v>
      </c>
      <c r="AM40" s="167">
        <v>0.06</v>
      </c>
      <c r="AN40" s="168">
        <v>0.04</v>
      </c>
      <c r="AO40" s="182">
        <v>0.05</v>
      </c>
    </row>
    <row r="41" spans="1:41" s="178" customFormat="1" ht="13.5" customHeight="1">
      <c r="A41" s="480"/>
      <c r="B41" s="16" t="s">
        <v>36</v>
      </c>
      <c r="C41" s="41"/>
      <c r="D41" s="42"/>
      <c r="E41" s="42"/>
      <c r="F41" s="42"/>
      <c r="G41" s="42"/>
      <c r="H41" s="43"/>
      <c r="I41" s="41">
        <f t="shared" si="0"/>
        <v>0</v>
      </c>
      <c r="J41" s="42">
        <v>0</v>
      </c>
      <c r="K41" s="43">
        <v>0</v>
      </c>
      <c r="L41" s="41">
        <v>16</v>
      </c>
      <c r="M41" s="42">
        <v>9</v>
      </c>
      <c r="N41" s="181">
        <v>8</v>
      </c>
      <c r="O41" s="51">
        <f t="shared" si="1"/>
        <v>0</v>
      </c>
      <c r="P41" s="49">
        <v>0</v>
      </c>
      <c r="Q41" s="50">
        <v>0</v>
      </c>
      <c r="R41" s="167">
        <v>0.03</v>
      </c>
      <c r="S41" s="168">
        <v>0.02</v>
      </c>
      <c r="T41" s="182">
        <v>0.02</v>
      </c>
      <c r="V41" s="480"/>
      <c r="W41" s="16" t="s">
        <v>36</v>
      </c>
      <c r="X41" s="41"/>
      <c r="Y41" s="42"/>
      <c r="Z41" s="42"/>
      <c r="AA41" s="42"/>
      <c r="AB41" s="42"/>
      <c r="AC41" s="43"/>
      <c r="AD41" s="41">
        <f t="shared" si="2"/>
        <v>0</v>
      </c>
      <c r="AE41" s="42">
        <v>0</v>
      </c>
      <c r="AF41" s="43">
        <v>1</v>
      </c>
      <c r="AG41" s="41">
        <v>45</v>
      </c>
      <c r="AH41" s="42">
        <v>19</v>
      </c>
      <c r="AI41" s="181">
        <v>19</v>
      </c>
      <c r="AJ41" s="51">
        <f t="shared" si="3"/>
        <v>0</v>
      </c>
      <c r="AK41" s="49">
        <v>0</v>
      </c>
      <c r="AL41" s="50">
        <v>0.16666666666666666</v>
      </c>
      <c r="AM41" s="167">
        <v>0.1</v>
      </c>
      <c r="AN41" s="168">
        <v>0.04</v>
      </c>
      <c r="AO41" s="182">
        <v>0.04</v>
      </c>
    </row>
    <row r="42" spans="1:41" s="178" customFormat="1" ht="13.5" customHeight="1">
      <c r="A42" s="480"/>
      <c r="B42" s="16" t="s">
        <v>37</v>
      </c>
      <c r="C42" s="41"/>
      <c r="D42" s="42"/>
      <c r="E42" s="42"/>
      <c r="F42" s="42"/>
      <c r="G42" s="42"/>
      <c r="H42" s="43"/>
      <c r="I42" s="41">
        <f t="shared" si="0"/>
        <v>0</v>
      </c>
      <c r="J42" s="42">
        <v>1</v>
      </c>
      <c r="K42" s="43">
        <v>0</v>
      </c>
      <c r="L42" s="41">
        <v>10</v>
      </c>
      <c r="M42" s="42">
        <v>9</v>
      </c>
      <c r="N42" s="181">
        <v>7</v>
      </c>
      <c r="O42" s="51">
        <f t="shared" si="1"/>
        <v>0</v>
      </c>
      <c r="P42" s="49">
        <v>0.16666666666666666</v>
      </c>
      <c r="Q42" s="50">
        <v>0</v>
      </c>
      <c r="R42" s="167">
        <v>0.02</v>
      </c>
      <c r="S42" s="168">
        <v>0.02</v>
      </c>
      <c r="T42" s="182">
        <v>0.02</v>
      </c>
      <c r="V42" s="480"/>
      <c r="W42" s="16" t="s">
        <v>37</v>
      </c>
      <c r="X42" s="41"/>
      <c r="Y42" s="42"/>
      <c r="Z42" s="42"/>
      <c r="AA42" s="42"/>
      <c r="AB42" s="42"/>
      <c r="AC42" s="43"/>
      <c r="AD42" s="41">
        <f t="shared" si="2"/>
        <v>0</v>
      </c>
      <c r="AE42" s="42">
        <v>0</v>
      </c>
      <c r="AF42" s="43">
        <v>0</v>
      </c>
      <c r="AG42" s="41">
        <v>31</v>
      </c>
      <c r="AH42" s="42">
        <v>27</v>
      </c>
      <c r="AI42" s="181">
        <v>8</v>
      </c>
      <c r="AJ42" s="51">
        <f t="shared" si="3"/>
        <v>0</v>
      </c>
      <c r="AK42" s="49">
        <v>0</v>
      </c>
      <c r="AL42" s="50">
        <v>0</v>
      </c>
      <c r="AM42" s="167">
        <v>0.07</v>
      </c>
      <c r="AN42" s="168">
        <v>0.06</v>
      </c>
      <c r="AO42" s="182">
        <v>0.02</v>
      </c>
    </row>
    <row r="43" spans="1:41" s="178" customFormat="1" ht="13.5" customHeight="1">
      <c r="A43" s="480"/>
      <c r="B43" s="55" t="s">
        <v>38</v>
      </c>
      <c r="C43" s="56"/>
      <c r="D43" s="57"/>
      <c r="E43" s="57"/>
      <c r="F43" s="57"/>
      <c r="G43" s="57"/>
      <c r="H43" s="58"/>
      <c r="I43" s="56">
        <f t="shared" si="0"/>
        <v>0</v>
      </c>
      <c r="J43" s="57">
        <v>0</v>
      </c>
      <c r="K43" s="58">
        <v>0</v>
      </c>
      <c r="L43" s="56">
        <v>9</v>
      </c>
      <c r="M43" s="57">
        <v>8</v>
      </c>
      <c r="N43" s="317">
        <v>7</v>
      </c>
      <c r="O43" s="66">
        <f t="shared" si="1"/>
        <v>0</v>
      </c>
      <c r="P43" s="64">
        <v>0</v>
      </c>
      <c r="Q43" s="65">
        <v>0</v>
      </c>
      <c r="R43" s="179">
        <v>0.02</v>
      </c>
      <c r="S43" s="180">
        <v>0.02</v>
      </c>
      <c r="T43" s="318">
        <v>0.02</v>
      </c>
      <c r="V43" s="480"/>
      <c r="W43" s="55" t="s">
        <v>38</v>
      </c>
      <c r="X43" s="56"/>
      <c r="Y43" s="57"/>
      <c r="Z43" s="57"/>
      <c r="AA43" s="57"/>
      <c r="AB43" s="57"/>
      <c r="AC43" s="58"/>
      <c r="AD43" s="56">
        <f t="shared" si="2"/>
        <v>0</v>
      </c>
      <c r="AE43" s="57">
        <v>0</v>
      </c>
      <c r="AF43" s="58">
        <v>0</v>
      </c>
      <c r="AG43" s="56">
        <v>46</v>
      </c>
      <c r="AH43" s="57">
        <v>14</v>
      </c>
      <c r="AI43" s="317">
        <v>13</v>
      </c>
      <c r="AJ43" s="66">
        <f t="shared" si="3"/>
        <v>0</v>
      </c>
      <c r="AK43" s="64">
        <v>0</v>
      </c>
      <c r="AL43" s="65">
        <v>0</v>
      </c>
      <c r="AM43" s="179">
        <v>0.1</v>
      </c>
      <c r="AN43" s="180">
        <v>0.03</v>
      </c>
      <c r="AO43" s="318">
        <v>0.03</v>
      </c>
    </row>
    <row r="44" spans="1:41" s="178" customFormat="1" ht="13.5" customHeight="1">
      <c r="A44" s="480">
        <v>10</v>
      </c>
      <c r="B44" s="15" t="s">
        <v>39</v>
      </c>
      <c r="C44" s="128"/>
      <c r="D44" s="129"/>
      <c r="E44" s="129"/>
      <c r="F44" s="129"/>
      <c r="G44" s="129"/>
      <c r="H44" s="130"/>
      <c r="I44" s="128">
        <f t="shared" si="0"/>
        <v>0</v>
      </c>
      <c r="J44" s="129">
        <v>0</v>
      </c>
      <c r="K44" s="130">
        <v>0</v>
      </c>
      <c r="L44" s="128">
        <v>4</v>
      </c>
      <c r="M44" s="129">
        <v>4</v>
      </c>
      <c r="N44" s="183">
        <v>11</v>
      </c>
      <c r="O44" s="83">
        <f t="shared" si="1"/>
        <v>0</v>
      </c>
      <c r="P44" s="81">
        <v>0</v>
      </c>
      <c r="Q44" s="82">
        <v>0</v>
      </c>
      <c r="R44" s="171">
        <v>0.01</v>
      </c>
      <c r="S44" s="172">
        <v>0.01</v>
      </c>
      <c r="T44" s="184">
        <v>0.02</v>
      </c>
      <c r="V44" s="480">
        <v>10</v>
      </c>
      <c r="W44" s="15" t="s">
        <v>39</v>
      </c>
      <c r="X44" s="128"/>
      <c r="Y44" s="129"/>
      <c r="Z44" s="129"/>
      <c r="AA44" s="129">
        <v>1</v>
      </c>
      <c r="AB44" s="129"/>
      <c r="AC44" s="130">
        <v>1</v>
      </c>
      <c r="AD44" s="128">
        <f t="shared" si="2"/>
        <v>2</v>
      </c>
      <c r="AE44" s="129">
        <v>0</v>
      </c>
      <c r="AF44" s="130">
        <v>0</v>
      </c>
      <c r="AG44" s="128">
        <v>21</v>
      </c>
      <c r="AH44" s="129">
        <v>17</v>
      </c>
      <c r="AI44" s="183">
        <v>21</v>
      </c>
      <c r="AJ44" s="83">
        <f t="shared" si="3"/>
        <v>0.3333333333333333</v>
      </c>
      <c r="AK44" s="81">
        <v>0</v>
      </c>
      <c r="AL44" s="82">
        <v>0</v>
      </c>
      <c r="AM44" s="171">
        <v>0.05</v>
      </c>
      <c r="AN44" s="172">
        <v>0.04</v>
      </c>
      <c r="AO44" s="184">
        <v>0.05</v>
      </c>
    </row>
    <row r="45" spans="1:41" s="178" customFormat="1" ht="13.5" customHeight="1">
      <c r="A45" s="480"/>
      <c r="B45" s="16" t="s">
        <v>40</v>
      </c>
      <c r="C45" s="41"/>
      <c r="D45" s="42"/>
      <c r="E45" s="42"/>
      <c r="F45" s="42"/>
      <c r="G45" s="42"/>
      <c r="H45" s="43"/>
      <c r="I45" s="41">
        <f t="shared" si="0"/>
        <v>0</v>
      </c>
      <c r="J45" s="42">
        <v>0</v>
      </c>
      <c r="K45" s="43">
        <v>0</v>
      </c>
      <c r="L45" s="41">
        <v>12</v>
      </c>
      <c r="M45" s="42">
        <v>6</v>
      </c>
      <c r="N45" s="181">
        <v>5</v>
      </c>
      <c r="O45" s="51">
        <f t="shared" si="1"/>
        <v>0</v>
      </c>
      <c r="P45" s="49">
        <v>0</v>
      </c>
      <c r="Q45" s="50">
        <v>0</v>
      </c>
      <c r="R45" s="167">
        <v>0.03</v>
      </c>
      <c r="S45" s="168">
        <v>0.01</v>
      </c>
      <c r="T45" s="182">
        <v>0.01</v>
      </c>
      <c r="V45" s="480"/>
      <c r="W45" s="16" t="s">
        <v>40</v>
      </c>
      <c r="X45" s="41"/>
      <c r="Y45" s="42"/>
      <c r="Z45" s="42"/>
      <c r="AA45" s="42"/>
      <c r="AB45" s="42"/>
      <c r="AC45" s="43"/>
      <c r="AD45" s="41">
        <f t="shared" si="2"/>
        <v>0</v>
      </c>
      <c r="AE45" s="42">
        <v>0</v>
      </c>
      <c r="AF45" s="43">
        <v>0</v>
      </c>
      <c r="AG45" s="41">
        <v>27</v>
      </c>
      <c r="AH45" s="42">
        <v>11</v>
      </c>
      <c r="AI45" s="181">
        <v>12</v>
      </c>
      <c r="AJ45" s="51">
        <f t="shared" si="3"/>
        <v>0</v>
      </c>
      <c r="AK45" s="49">
        <v>0</v>
      </c>
      <c r="AL45" s="50">
        <v>0</v>
      </c>
      <c r="AM45" s="167">
        <v>0.06</v>
      </c>
      <c r="AN45" s="168">
        <v>0.02</v>
      </c>
      <c r="AO45" s="182">
        <v>0.03</v>
      </c>
    </row>
    <row r="46" spans="1:41" s="178" customFormat="1" ht="13.5" customHeight="1">
      <c r="A46" s="480"/>
      <c r="B46" s="16" t="s">
        <v>41</v>
      </c>
      <c r="C46" s="41"/>
      <c r="D46" s="42"/>
      <c r="E46" s="42"/>
      <c r="F46" s="42"/>
      <c r="G46" s="42"/>
      <c r="H46" s="43"/>
      <c r="I46" s="41">
        <f t="shared" si="0"/>
        <v>0</v>
      </c>
      <c r="J46" s="42">
        <v>0</v>
      </c>
      <c r="K46" s="43">
        <v>0</v>
      </c>
      <c r="L46" s="41">
        <v>4</v>
      </c>
      <c r="M46" s="42">
        <v>13</v>
      </c>
      <c r="N46" s="181">
        <v>7</v>
      </c>
      <c r="O46" s="51">
        <f t="shared" si="1"/>
        <v>0</v>
      </c>
      <c r="P46" s="49">
        <v>0</v>
      </c>
      <c r="Q46" s="50">
        <v>0</v>
      </c>
      <c r="R46" s="167">
        <v>0.01</v>
      </c>
      <c r="S46" s="168">
        <v>0.03</v>
      </c>
      <c r="T46" s="182">
        <v>0.02</v>
      </c>
      <c r="V46" s="480"/>
      <c r="W46" s="16" t="s">
        <v>41</v>
      </c>
      <c r="X46" s="41"/>
      <c r="Y46" s="42"/>
      <c r="Z46" s="42"/>
      <c r="AA46" s="42"/>
      <c r="AB46" s="42"/>
      <c r="AC46" s="43"/>
      <c r="AD46" s="41">
        <f t="shared" si="2"/>
        <v>0</v>
      </c>
      <c r="AE46" s="42">
        <v>0</v>
      </c>
      <c r="AF46" s="43">
        <v>0</v>
      </c>
      <c r="AG46" s="41">
        <v>32</v>
      </c>
      <c r="AH46" s="42">
        <v>14</v>
      </c>
      <c r="AI46" s="181">
        <v>10</v>
      </c>
      <c r="AJ46" s="51">
        <f t="shared" si="3"/>
        <v>0</v>
      </c>
      <c r="AK46" s="49">
        <v>0</v>
      </c>
      <c r="AL46" s="50">
        <v>0</v>
      </c>
      <c r="AM46" s="167">
        <v>0.07</v>
      </c>
      <c r="AN46" s="168">
        <v>0.03</v>
      </c>
      <c r="AO46" s="182">
        <v>0.02</v>
      </c>
    </row>
    <row r="47" spans="1:41" s="178" customFormat="1" ht="13.5" customHeight="1">
      <c r="A47" s="480"/>
      <c r="B47" s="16" t="s">
        <v>42</v>
      </c>
      <c r="C47" s="41"/>
      <c r="D47" s="42"/>
      <c r="E47" s="42"/>
      <c r="F47" s="42"/>
      <c r="G47" s="42"/>
      <c r="H47" s="43"/>
      <c r="I47" s="41">
        <f t="shared" si="0"/>
        <v>0</v>
      </c>
      <c r="J47" s="42">
        <v>0</v>
      </c>
      <c r="K47" s="43">
        <v>0</v>
      </c>
      <c r="L47" s="41">
        <v>11</v>
      </c>
      <c r="M47" s="42">
        <v>14</v>
      </c>
      <c r="N47" s="181">
        <v>4</v>
      </c>
      <c r="O47" s="51">
        <f t="shared" si="1"/>
        <v>0</v>
      </c>
      <c r="P47" s="49">
        <v>0</v>
      </c>
      <c r="Q47" s="50">
        <v>0</v>
      </c>
      <c r="R47" s="167">
        <v>0.02</v>
      </c>
      <c r="S47" s="168">
        <v>0.03</v>
      </c>
      <c r="T47" s="182">
        <v>0.01</v>
      </c>
      <c r="V47" s="480"/>
      <c r="W47" s="16" t="s">
        <v>42</v>
      </c>
      <c r="X47" s="41"/>
      <c r="Y47" s="42"/>
      <c r="Z47" s="42"/>
      <c r="AA47" s="42"/>
      <c r="AB47" s="42"/>
      <c r="AC47" s="43"/>
      <c r="AD47" s="41">
        <f t="shared" si="2"/>
        <v>0</v>
      </c>
      <c r="AE47" s="42">
        <v>1</v>
      </c>
      <c r="AF47" s="43">
        <v>0</v>
      </c>
      <c r="AG47" s="41">
        <v>31</v>
      </c>
      <c r="AH47" s="42">
        <v>16</v>
      </c>
      <c r="AI47" s="181">
        <v>14</v>
      </c>
      <c r="AJ47" s="51">
        <f t="shared" si="3"/>
        <v>0</v>
      </c>
      <c r="AK47" s="49">
        <v>0.16666666666666666</v>
      </c>
      <c r="AL47" s="50">
        <v>0</v>
      </c>
      <c r="AM47" s="167">
        <v>0.07</v>
      </c>
      <c r="AN47" s="168">
        <v>0.03</v>
      </c>
      <c r="AO47" s="182">
        <v>0.03</v>
      </c>
    </row>
    <row r="48" spans="1:41" s="178" customFormat="1" ht="13.5" customHeight="1">
      <c r="A48" s="480">
        <v>11</v>
      </c>
      <c r="B48" s="15" t="s">
        <v>43</v>
      </c>
      <c r="C48" s="128"/>
      <c r="D48" s="129"/>
      <c r="E48" s="129"/>
      <c r="F48" s="129"/>
      <c r="G48" s="129"/>
      <c r="H48" s="130"/>
      <c r="I48" s="128">
        <f t="shared" si="0"/>
        <v>0</v>
      </c>
      <c r="J48" s="129">
        <v>2</v>
      </c>
      <c r="K48" s="130">
        <v>0</v>
      </c>
      <c r="L48" s="128">
        <v>4</v>
      </c>
      <c r="M48" s="129">
        <v>10</v>
      </c>
      <c r="N48" s="183">
        <v>13</v>
      </c>
      <c r="O48" s="83">
        <f t="shared" si="1"/>
        <v>0</v>
      </c>
      <c r="P48" s="81">
        <v>0.3333333333333333</v>
      </c>
      <c r="Q48" s="82">
        <v>0</v>
      </c>
      <c r="R48" s="171">
        <v>0.01</v>
      </c>
      <c r="S48" s="172">
        <v>0.02</v>
      </c>
      <c r="T48" s="184">
        <v>0.03</v>
      </c>
      <c r="V48" s="480">
        <v>11</v>
      </c>
      <c r="W48" s="15" t="s">
        <v>43</v>
      </c>
      <c r="X48" s="128"/>
      <c r="Y48" s="129"/>
      <c r="Z48" s="129"/>
      <c r="AA48" s="129"/>
      <c r="AB48" s="129"/>
      <c r="AC48" s="130"/>
      <c r="AD48" s="128">
        <f t="shared" si="2"/>
        <v>0</v>
      </c>
      <c r="AE48" s="129">
        <v>0</v>
      </c>
      <c r="AF48" s="130">
        <v>0</v>
      </c>
      <c r="AG48" s="128">
        <v>34</v>
      </c>
      <c r="AH48" s="129">
        <v>16</v>
      </c>
      <c r="AI48" s="183">
        <v>7</v>
      </c>
      <c r="AJ48" s="83">
        <f t="shared" si="3"/>
        <v>0</v>
      </c>
      <c r="AK48" s="81">
        <v>0</v>
      </c>
      <c r="AL48" s="82">
        <v>0</v>
      </c>
      <c r="AM48" s="171">
        <v>0.07</v>
      </c>
      <c r="AN48" s="172">
        <v>0.03</v>
      </c>
      <c r="AO48" s="184">
        <v>0.02</v>
      </c>
    </row>
    <row r="49" spans="1:41" s="178" customFormat="1" ht="13.5" customHeight="1">
      <c r="A49" s="480"/>
      <c r="B49" s="16" t="s">
        <v>44</v>
      </c>
      <c r="C49" s="41"/>
      <c r="D49" s="42"/>
      <c r="E49" s="42"/>
      <c r="F49" s="42"/>
      <c r="G49" s="42"/>
      <c r="H49" s="43"/>
      <c r="I49" s="41">
        <f t="shared" si="0"/>
        <v>0</v>
      </c>
      <c r="J49" s="42">
        <v>0</v>
      </c>
      <c r="K49" s="43">
        <v>0</v>
      </c>
      <c r="L49" s="41">
        <v>6</v>
      </c>
      <c r="M49" s="42">
        <v>15</v>
      </c>
      <c r="N49" s="181">
        <v>7</v>
      </c>
      <c r="O49" s="51">
        <f t="shared" si="1"/>
        <v>0</v>
      </c>
      <c r="P49" s="49">
        <v>0</v>
      </c>
      <c r="Q49" s="50">
        <v>0</v>
      </c>
      <c r="R49" s="167">
        <v>0.01</v>
      </c>
      <c r="S49" s="168">
        <v>0.03</v>
      </c>
      <c r="T49" s="182">
        <v>0.02</v>
      </c>
      <c r="V49" s="480"/>
      <c r="W49" s="16" t="s">
        <v>44</v>
      </c>
      <c r="X49" s="41"/>
      <c r="Y49" s="42"/>
      <c r="Z49" s="42"/>
      <c r="AA49" s="42"/>
      <c r="AB49" s="42"/>
      <c r="AC49" s="43">
        <v>2</v>
      </c>
      <c r="AD49" s="41">
        <f t="shared" si="2"/>
        <v>2</v>
      </c>
      <c r="AE49" s="42">
        <v>0</v>
      </c>
      <c r="AF49" s="43">
        <v>0</v>
      </c>
      <c r="AG49" s="41">
        <v>39</v>
      </c>
      <c r="AH49" s="42">
        <v>12</v>
      </c>
      <c r="AI49" s="181">
        <v>10</v>
      </c>
      <c r="AJ49" s="51">
        <f t="shared" si="3"/>
        <v>0.3333333333333333</v>
      </c>
      <c r="AK49" s="49">
        <v>0</v>
      </c>
      <c r="AL49" s="50">
        <v>0</v>
      </c>
      <c r="AM49" s="167">
        <v>0.08</v>
      </c>
      <c r="AN49" s="168">
        <v>0.03</v>
      </c>
      <c r="AO49" s="182">
        <v>0.02</v>
      </c>
    </row>
    <row r="50" spans="1:41" s="178" customFormat="1" ht="13.5" customHeight="1">
      <c r="A50" s="480"/>
      <c r="B50" s="16" t="s">
        <v>45</v>
      </c>
      <c r="C50" s="41"/>
      <c r="D50" s="42"/>
      <c r="E50" s="42"/>
      <c r="F50" s="42"/>
      <c r="G50" s="42"/>
      <c r="H50" s="43"/>
      <c r="I50" s="41">
        <f t="shared" si="0"/>
        <v>0</v>
      </c>
      <c r="J50" s="42">
        <v>0</v>
      </c>
      <c r="K50" s="43">
        <v>1</v>
      </c>
      <c r="L50" s="41">
        <v>8</v>
      </c>
      <c r="M50" s="42">
        <v>13</v>
      </c>
      <c r="N50" s="181">
        <v>7</v>
      </c>
      <c r="O50" s="51">
        <f t="shared" si="1"/>
        <v>0</v>
      </c>
      <c r="P50" s="49">
        <v>0</v>
      </c>
      <c r="Q50" s="50">
        <v>0.16666666666666666</v>
      </c>
      <c r="R50" s="167">
        <v>0.02</v>
      </c>
      <c r="S50" s="168">
        <v>0.03</v>
      </c>
      <c r="T50" s="182">
        <v>0.02</v>
      </c>
      <c r="V50" s="480"/>
      <c r="W50" s="16" t="s">
        <v>45</v>
      </c>
      <c r="X50" s="41"/>
      <c r="Y50" s="42"/>
      <c r="Z50" s="42"/>
      <c r="AA50" s="42"/>
      <c r="AB50" s="42"/>
      <c r="AC50" s="43"/>
      <c r="AD50" s="41">
        <f t="shared" si="2"/>
        <v>0</v>
      </c>
      <c r="AE50" s="42">
        <v>0</v>
      </c>
      <c r="AF50" s="43">
        <v>0</v>
      </c>
      <c r="AG50" s="41">
        <v>14</v>
      </c>
      <c r="AH50" s="42">
        <v>13</v>
      </c>
      <c r="AI50" s="181">
        <v>5</v>
      </c>
      <c r="AJ50" s="51">
        <f t="shared" si="3"/>
        <v>0</v>
      </c>
      <c r="AK50" s="49">
        <v>0</v>
      </c>
      <c r="AL50" s="50">
        <v>0</v>
      </c>
      <c r="AM50" s="167">
        <v>0.03</v>
      </c>
      <c r="AN50" s="168">
        <v>0.03</v>
      </c>
      <c r="AO50" s="182">
        <v>0.01</v>
      </c>
    </row>
    <row r="51" spans="1:41" s="178" customFormat="1" ht="13.5" customHeight="1">
      <c r="A51" s="480"/>
      <c r="B51" s="16" t="s">
        <v>46</v>
      </c>
      <c r="C51" s="41"/>
      <c r="D51" s="42"/>
      <c r="E51" s="42"/>
      <c r="F51" s="42"/>
      <c r="G51" s="42"/>
      <c r="H51" s="43"/>
      <c r="I51" s="41">
        <f t="shared" si="0"/>
        <v>0</v>
      </c>
      <c r="J51" s="42">
        <v>0</v>
      </c>
      <c r="K51" s="43">
        <v>0</v>
      </c>
      <c r="L51" s="41">
        <v>8</v>
      </c>
      <c r="M51" s="42">
        <v>11</v>
      </c>
      <c r="N51" s="181">
        <v>12</v>
      </c>
      <c r="O51" s="51">
        <f t="shared" si="1"/>
        <v>0</v>
      </c>
      <c r="P51" s="49">
        <v>0</v>
      </c>
      <c r="Q51" s="50">
        <v>0</v>
      </c>
      <c r="R51" s="167">
        <v>0.02</v>
      </c>
      <c r="S51" s="168">
        <v>0.02</v>
      </c>
      <c r="T51" s="182">
        <v>0.03</v>
      </c>
      <c r="V51" s="480"/>
      <c r="W51" s="16" t="s">
        <v>46</v>
      </c>
      <c r="X51" s="41"/>
      <c r="Y51" s="42"/>
      <c r="Z51" s="42"/>
      <c r="AA51" s="42"/>
      <c r="AB51" s="42"/>
      <c r="AC51" s="43"/>
      <c r="AD51" s="41">
        <f t="shared" si="2"/>
        <v>0</v>
      </c>
      <c r="AE51" s="42">
        <v>0</v>
      </c>
      <c r="AF51" s="43">
        <v>0</v>
      </c>
      <c r="AG51" s="41">
        <v>37</v>
      </c>
      <c r="AH51" s="42">
        <v>7</v>
      </c>
      <c r="AI51" s="181">
        <v>11</v>
      </c>
      <c r="AJ51" s="51">
        <f t="shared" si="3"/>
        <v>0</v>
      </c>
      <c r="AK51" s="49">
        <v>0</v>
      </c>
      <c r="AL51" s="50">
        <v>0</v>
      </c>
      <c r="AM51" s="167">
        <v>0.08</v>
      </c>
      <c r="AN51" s="168">
        <v>0.02</v>
      </c>
      <c r="AO51" s="182">
        <v>0.02</v>
      </c>
    </row>
    <row r="52" spans="1:41" s="178" customFormat="1" ht="13.5" customHeight="1">
      <c r="A52" s="480">
        <v>12</v>
      </c>
      <c r="B52" s="15" t="s">
        <v>47</v>
      </c>
      <c r="C52" s="128"/>
      <c r="D52" s="129"/>
      <c r="E52" s="129"/>
      <c r="F52" s="129"/>
      <c r="G52" s="129"/>
      <c r="H52" s="130"/>
      <c r="I52" s="128">
        <f t="shared" si="0"/>
        <v>0</v>
      </c>
      <c r="J52" s="129">
        <v>0</v>
      </c>
      <c r="K52" s="130">
        <v>0</v>
      </c>
      <c r="L52" s="128">
        <v>16</v>
      </c>
      <c r="M52" s="129">
        <v>7</v>
      </c>
      <c r="N52" s="183">
        <v>10</v>
      </c>
      <c r="O52" s="83">
        <f t="shared" si="1"/>
        <v>0</v>
      </c>
      <c r="P52" s="81">
        <v>0</v>
      </c>
      <c r="Q52" s="82">
        <v>0</v>
      </c>
      <c r="R52" s="171">
        <v>0.03</v>
      </c>
      <c r="S52" s="172">
        <v>0.02</v>
      </c>
      <c r="T52" s="184">
        <v>0.02</v>
      </c>
      <c r="V52" s="480">
        <v>12</v>
      </c>
      <c r="W52" s="15" t="s">
        <v>47</v>
      </c>
      <c r="X52" s="128"/>
      <c r="Y52" s="129"/>
      <c r="Z52" s="129"/>
      <c r="AA52" s="129"/>
      <c r="AB52" s="129"/>
      <c r="AC52" s="130"/>
      <c r="AD52" s="128">
        <f t="shared" si="2"/>
        <v>0</v>
      </c>
      <c r="AE52" s="129">
        <v>0</v>
      </c>
      <c r="AF52" s="130">
        <v>0</v>
      </c>
      <c r="AG52" s="128">
        <v>24</v>
      </c>
      <c r="AH52" s="129">
        <v>12</v>
      </c>
      <c r="AI52" s="183">
        <v>9</v>
      </c>
      <c r="AJ52" s="83">
        <f t="shared" si="3"/>
        <v>0</v>
      </c>
      <c r="AK52" s="81">
        <v>0</v>
      </c>
      <c r="AL52" s="82">
        <v>0</v>
      </c>
      <c r="AM52" s="171">
        <v>0.05</v>
      </c>
      <c r="AN52" s="172">
        <v>0.03</v>
      </c>
      <c r="AO52" s="184">
        <v>0.02</v>
      </c>
    </row>
    <row r="53" spans="1:41" s="178" customFormat="1" ht="13.5" customHeight="1">
      <c r="A53" s="480"/>
      <c r="B53" s="16" t="s">
        <v>48</v>
      </c>
      <c r="C53" s="41"/>
      <c r="D53" s="42"/>
      <c r="E53" s="42"/>
      <c r="F53" s="42"/>
      <c r="G53" s="42"/>
      <c r="H53" s="43"/>
      <c r="I53" s="41">
        <f t="shared" si="0"/>
        <v>0</v>
      </c>
      <c r="J53" s="42">
        <v>0</v>
      </c>
      <c r="K53" s="43">
        <v>0</v>
      </c>
      <c r="L53" s="41">
        <v>23</v>
      </c>
      <c r="M53" s="42">
        <v>6</v>
      </c>
      <c r="N53" s="181">
        <v>10</v>
      </c>
      <c r="O53" s="51">
        <f t="shared" si="1"/>
        <v>0</v>
      </c>
      <c r="P53" s="49">
        <v>0</v>
      </c>
      <c r="Q53" s="50">
        <v>0</v>
      </c>
      <c r="R53" s="167">
        <v>0.05</v>
      </c>
      <c r="S53" s="168">
        <v>0.01</v>
      </c>
      <c r="T53" s="182">
        <v>0.02</v>
      </c>
      <c r="V53" s="480"/>
      <c r="W53" s="16" t="s">
        <v>48</v>
      </c>
      <c r="X53" s="41"/>
      <c r="Y53" s="42"/>
      <c r="Z53" s="42"/>
      <c r="AA53" s="42"/>
      <c r="AB53" s="42"/>
      <c r="AC53" s="43"/>
      <c r="AD53" s="41">
        <f t="shared" si="2"/>
        <v>0</v>
      </c>
      <c r="AE53" s="42">
        <v>0</v>
      </c>
      <c r="AF53" s="43">
        <v>0</v>
      </c>
      <c r="AG53" s="41">
        <v>19</v>
      </c>
      <c r="AH53" s="42">
        <v>16</v>
      </c>
      <c r="AI53" s="181">
        <v>6</v>
      </c>
      <c r="AJ53" s="51">
        <f t="shared" si="3"/>
        <v>0</v>
      </c>
      <c r="AK53" s="49">
        <v>0</v>
      </c>
      <c r="AL53" s="50">
        <v>0</v>
      </c>
      <c r="AM53" s="167">
        <v>0.04</v>
      </c>
      <c r="AN53" s="168">
        <v>0.03</v>
      </c>
      <c r="AO53" s="182">
        <v>0.01</v>
      </c>
    </row>
    <row r="54" spans="1:41" s="178" customFormat="1" ht="13.5" customHeight="1">
      <c r="A54" s="480"/>
      <c r="B54" s="16" t="s">
        <v>49</v>
      </c>
      <c r="C54" s="41"/>
      <c r="D54" s="42"/>
      <c r="E54" s="42"/>
      <c r="F54" s="42"/>
      <c r="G54" s="42"/>
      <c r="H54" s="43"/>
      <c r="I54" s="41">
        <f t="shared" si="0"/>
        <v>0</v>
      </c>
      <c r="J54" s="42">
        <v>0</v>
      </c>
      <c r="K54" s="43">
        <v>0</v>
      </c>
      <c r="L54" s="41">
        <v>16</v>
      </c>
      <c r="M54" s="42">
        <v>13</v>
      </c>
      <c r="N54" s="181">
        <v>11</v>
      </c>
      <c r="O54" s="51">
        <f t="shared" si="1"/>
        <v>0</v>
      </c>
      <c r="P54" s="49">
        <v>0</v>
      </c>
      <c r="Q54" s="50">
        <v>0</v>
      </c>
      <c r="R54" s="167">
        <v>0.03</v>
      </c>
      <c r="S54" s="168">
        <v>0.03</v>
      </c>
      <c r="T54" s="182">
        <v>0.02</v>
      </c>
      <c r="V54" s="480"/>
      <c r="W54" s="16" t="s">
        <v>49</v>
      </c>
      <c r="X54" s="41"/>
      <c r="Y54" s="42"/>
      <c r="Z54" s="42"/>
      <c r="AA54" s="42"/>
      <c r="AB54" s="42"/>
      <c r="AC54" s="43"/>
      <c r="AD54" s="41">
        <f t="shared" si="2"/>
        <v>0</v>
      </c>
      <c r="AE54" s="42">
        <v>1</v>
      </c>
      <c r="AF54" s="43">
        <v>0</v>
      </c>
      <c r="AG54" s="41">
        <v>21</v>
      </c>
      <c r="AH54" s="42">
        <v>11</v>
      </c>
      <c r="AI54" s="181">
        <v>9</v>
      </c>
      <c r="AJ54" s="51">
        <f t="shared" si="3"/>
        <v>0</v>
      </c>
      <c r="AK54" s="49">
        <v>0.16666666666666666</v>
      </c>
      <c r="AL54" s="50">
        <v>0</v>
      </c>
      <c r="AM54" s="167">
        <v>0.04</v>
      </c>
      <c r="AN54" s="168">
        <v>0.02</v>
      </c>
      <c r="AO54" s="182">
        <v>0.02</v>
      </c>
    </row>
    <row r="55" spans="1:41" s="178" customFormat="1" ht="13.5" customHeight="1">
      <c r="A55" s="480"/>
      <c r="B55" s="16" t="s">
        <v>50</v>
      </c>
      <c r="C55" s="41"/>
      <c r="D55" s="42"/>
      <c r="E55" s="42"/>
      <c r="F55" s="42"/>
      <c r="G55" s="42"/>
      <c r="H55" s="43"/>
      <c r="I55" s="41">
        <f t="shared" si="0"/>
        <v>0</v>
      </c>
      <c r="J55" s="42">
        <v>0</v>
      </c>
      <c r="K55" s="43">
        <v>0</v>
      </c>
      <c r="L55" s="41">
        <v>16</v>
      </c>
      <c r="M55" s="42">
        <v>3</v>
      </c>
      <c r="N55" s="181">
        <v>8</v>
      </c>
      <c r="O55" s="51">
        <f t="shared" si="1"/>
        <v>0</v>
      </c>
      <c r="P55" s="49">
        <v>0</v>
      </c>
      <c r="Q55" s="50">
        <v>0</v>
      </c>
      <c r="R55" s="167">
        <v>0.03</v>
      </c>
      <c r="S55" s="168">
        <v>0.01</v>
      </c>
      <c r="T55" s="182">
        <v>0.02</v>
      </c>
      <c r="V55" s="480"/>
      <c r="W55" s="16" t="s">
        <v>50</v>
      </c>
      <c r="X55" s="41"/>
      <c r="Y55" s="42"/>
      <c r="Z55" s="42"/>
      <c r="AA55" s="42"/>
      <c r="AB55" s="42"/>
      <c r="AC55" s="43"/>
      <c r="AD55" s="41">
        <f t="shared" si="2"/>
        <v>0</v>
      </c>
      <c r="AE55" s="42">
        <v>0</v>
      </c>
      <c r="AF55" s="43">
        <v>0</v>
      </c>
      <c r="AG55" s="41">
        <v>13</v>
      </c>
      <c r="AH55" s="42">
        <v>6</v>
      </c>
      <c r="AI55" s="181">
        <v>7</v>
      </c>
      <c r="AJ55" s="51">
        <f t="shared" si="3"/>
        <v>0</v>
      </c>
      <c r="AK55" s="49">
        <v>0</v>
      </c>
      <c r="AL55" s="50">
        <v>0</v>
      </c>
      <c r="AM55" s="167">
        <v>0.03</v>
      </c>
      <c r="AN55" s="168">
        <v>0.01</v>
      </c>
      <c r="AO55" s="182">
        <v>0.02</v>
      </c>
    </row>
    <row r="56" spans="1:41" s="178" customFormat="1" ht="13.5" customHeight="1">
      <c r="A56" s="480"/>
      <c r="B56" s="16" t="s">
        <v>51</v>
      </c>
      <c r="C56" s="41"/>
      <c r="D56" s="42"/>
      <c r="E56" s="42"/>
      <c r="F56" s="42"/>
      <c r="G56" s="42"/>
      <c r="H56" s="43"/>
      <c r="I56" s="41">
        <f t="shared" si="0"/>
        <v>0</v>
      </c>
      <c r="J56" s="42">
        <v>0</v>
      </c>
      <c r="K56" s="43">
        <v>0</v>
      </c>
      <c r="L56" s="41">
        <v>11</v>
      </c>
      <c r="M56" s="42">
        <v>11</v>
      </c>
      <c r="N56" s="181">
        <v>10</v>
      </c>
      <c r="O56" s="51">
        <f t="shared" si="1"/>
        <v>0</v>
      </c>
      <c r="P56" s="49">
        <v>0</v>
      </c>
      <c r="Q56" s="50">
        <v>0</v>
      </c>
      <c r="R56" s="167">
        <v>0.02</v>
      </c>
      <c r="S56" s="168">
        <v>0.02</v>
      </c>
      <c r="T56" s="182">
        <v>0.02</v>
      </c>
      <c r="V56" s="480"/>
      <c r="W56" s="16" t="s">
        <v>51</v>
      </c>
      <c r="X56" s="41"/>
      <c r="Y56" s="42"/>
      <c r="Z56" s="42"/>
      <c r="AA56" s="42"/>
      <c r="AB56" s="42"/>
      <c r="AC56" s="43"/>
      <c r="AD56" s="41">
        <f t="shared" si="2"/>
        <v>0</v>
      </c>
      <c r="AE56" s="42">
        <v>0</v>
      </c>
      <c r="AF56" s="43">
        <v>0</v>
      </c>
      <c r="AG56" s="41">
        <v>21</v>
      </c>
      <c r="AH56" s="42">
        <v>6</v>
      </c>
      <c r="AI56" s="181">
        <v>13</v>
      </c>
      <c r="AJ56" s="51">
        <f t="shared" si="3"/>
        <v>0</v>
      </c>
      <c r="AK56" s="49">
        <v>0</v>
      </c>
      <c r="AL56" s="50">
        <v>0</v>
      </c>
      <c r="AM56" s="167">
        <v>0.04</v>
      </c>
      <c r="AN56" s="168">
        <v>0.01</v>
      </c>
      <c r="AO56" s="182">
        <v>0.03</v>
      </c>
    </row>
    <row r="57" spans="1:41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8"/>
      <c r="I57" s="186">
        <f t="shared" si="0"/>
        <v>0</v>
      </c>
      <c r="J57" s="187">
        <v>0</v>
      </c>
      <c r="K57" s="189">
        <v>1</v>
      </c>
      <c r="L57" s="186"/>
      <c r="M57" s="187"/>
      <c r="N57" s="190">
        <v>7</v>
      </c>
      <c r="O57" s="107">
        <f t="shared" si="1"/>
        <v>0</v>
      </c>
      <c r="P57" s="105">
        <v>0</v>
      </c>
      <c r="Q57" s="195">
        <v>0.16666666666666666</v>
      </c>
      <c r="R57" s="110"/>
      <c r="S57" s="196"/>
      <c r="T57" s="197">
        <v>0.02</v>
      </c>
      <c r="V57" s="495"/>
      <c r="W57" s="185">
        <v>53</v>
      </c>
      <c r="X57" s="186">
        <v>0</v>
      </c>
      <c r="Y57" s="187">
        <v>0</v>
      </c>
      <c r="Z57" s="187">
        <v>0</v>
      </c>
      <c r="AA57" s="187">
        <v>0</v>
      </c>
      <c r="AB57" s="187">
        <v>0</v>
      </c>
      <c r="AC57" s="188">
        <v>0</v>
      </c>
      <c r="AD57" s="186">
        <f t="shared" si="2"/>
        <v>0</v>
      </c>
      <c r="AE57" s="187">
        <v>0</v>
      </c>
      <c r="AF57" s="189">
        <v>0</v>
      </c>
      <c r="AG57" s="186"/>
      <c r="AH57" s="187"/>
      <c r="AI57" s="190">
        <v>4</v>
      </c>
      <c r="AJ57" s="107">
        <f t="shared" si="3"/>
        <v>0</v>
      </c>
      <c r="AK57" s="105">
        <v>0</v>
      </c>
      <c r="AL57" s="195">
        <v>0</v>
      </c>
      <c r="AM57" s="110"/>
      <c r="AN57" s="196"/>
      <c r="AO57" s="197">
        <v>0.01</v>
      </c>
    </row>
    <row r="58" spans="1:41" s="178" customFormat="1" ht="15.75" customHeight="1">
      <c r="A58" s="515" t="s">
        <v>60</v>
      </c>
      <c r="B58" s="517"/>
      <c r="C58" s="198">
        <f aca="true" t="shared" si="4" ref="C58:H58">SUM(C5:C57)</f>
        <v>0</v>
      </c>
      <c r="D58" s="199">
        <f t="shared" si="4"/>
        <v>0</v>
      </c>
      <c r="E58" s="199">
        <f t="shared" si="4"/>
        <v>1</v>
      </c>
      <c r="F58" s="199">
        <f t="shared" si="4"/>
        <v>0</v>
      </c>
      <c r="G58" s="199">
        <f t="shared" si="4"/>
        <v>0</v>
      </c>
      <c r="H58" s="200">
        <f t="shared" si="4"/>
        <v>0</v>
      </c>
      <c r="I58" s="198">
        <f aca="true" t="shared" si="5" ref="I58:R58">SUM(I5:I57)</f>
        <v>1</v>
      </c>
      <c r="J58" s="199">
        <f t="shared" si="5"/>
        <v>6</v>
      </c>
      <c r="K58" s="200">
        <f t="shared" si="5"/>
        <v>2</v>
      </c>
      <c r="L58" s="198">
        <f t="shared" si="5"/>
        <v>558</v>
      </c>
      <c r="M58" s="199">
        <f t="shared" si="5"/>
        <v>491</v>
      </c>
      <c r="N58" s="202">
        <f t="shared" si="5"/>
        <v>462</v>
      </c>
      <c r="O58" s="204">
        <f t="shared" si="5"/>
        <v>0.16666666666666666</v>
      </c>
      <c r="P58" s="205">
        <f t="shared" si="5"/>
        <v>1</v>
      </c>
      <c r="Q58" s="206">
        <f t="shared" si="5"/>
        <v>0.3333333333333333</v>
      </c>
      <c r="R58" s="204">
        <f t="shared" si="5"/>
        <v>1.2000000000000006</v>
      </c>
      <c r="S58" s="205">
        <v>1.06</v>
      </c>
      <c r="T58" s="207">
        <v>1</v>
      </c>
      <c r="V58" s="515" t="s">
        <v>60</v>
      </c>
      <c r="W58" s="517"/>
      <c r="X58" s="198">
        <f aca="true" t="shared" si="6" ref="X58:AC58">SUM(X5:X57)</f>
        <v>0</v>
      </c>
      <c r="Y58" s="199">
        <f t="shared" si="6"/>
        <v>3</v>
      </c>
      <c r="Z58" s="199">
        <f t="shared" si="6"/>
        <v>2</v>
      </c>
      <c r="AA58" s="199">
        <f t="shared" si="6"/>
        <v>1</v>
      </c>
      <c r="AB58" s="199">
        <f t="shared" si="6"/>
        <v>0</v>
      </c>
      <c r="AC58" s="200">
        <f t="shared" si="6"/>
        <v>9</v>
      </c>
      <c r="AD58" s="198">
        <f aca="true" t="shared" si="7" ref="AD58:AL58">SUM(AD5:AD57)</f>
        <v>15</v>
      </c>
      <c r="AE58" s="199">
        <f t="shared" si="7"/>
        <v>10</v>
      </c>
      <c r="AF58" s="200">
        <f t="shared" si="7"/>
        <v>3</v>
      </c>
      <c r="AG58" s="198">
        <f t="shared" si="7"/>
        <v>1052</v>
      </c>
      <c r="AH58" s="199">
        <f t="shared" si="7"/>
        <v>811</v>
      </c>
      <c r="AI58" s="202">
        <f t="shared" si="7"/>
        <v>644</v>
      </c>
      <c r="AJ58" s="204">
        <f t="shared" si="7"/>
        <v>2.5000000000000004</v>
      </c>
      <c r="AK58" s="205">
        <f t="shared" si="7"/>
        <v>1.6666666666666667</v>
      </c>
      <c r="AL58" s="206">
        <f t="shared" si="7"/>
        <v>0.5</v>
      </c>
      <c r="AM58" s="204">
        <v>2.27</v>
      </c>
      <c r="AN58" s="205">
        <v>1.75</v>
      </c>
      <c r="AO58" s="207">
        <v>1.39</v>
      </c>
    </row>
    <row r="59" spans="9:41" ht="13.5" customHeight="1">
      <c r="I59" s="211" t="s">
        <v>96</v>
      </c>
      <c r="T59" s="281"/>
      <c r="AD59" s="211" t="s">
        <v>96</v>
      </c>
      <c r="AO59" s="281"/>
    </row>
    <row r="60" ht="10.5">
      <c r="W60" s="214"/>
    </row>
  </sheetData>
  <sheetProtection/>
  <mergeCells count="40">
    <mergeCell ref="V26:V30"/>
    <mergeCell ref="V31:V34"/>
    <mergeCell ref="A13:A17"/>
    <mergeCell ref="A18:A21"/>
    <mergeCell ref="A26:A30"/>
    <mergeCell ref="A31:A34"/>
    <mergeCell ref="V58:W58"/>
    <mergeCell ref="A58:B58"/>
    <mergeCell ref="V52:V57"/>
    <mergeCell ref="A5:A8"/>
    <mergeCell ref="A9:A12"/>
    <mergeCell ref="A22:A25"/>
    <mergeCell ref="V44:V47"/>
    <mergeCell ref="V5:V8"/>
    <mergeCell ref="V13:V17"/>
    <mergeCell ref="A48:A51"/>
    <mergeCell ref="X2:AI2"/>
    <mergeCell ref="AJ2:AO2"/>
    <mergeCell ref="X3:AC3"/>
    <mergeCell ref="AD3:AF3"/>
    <mergeCell ref="AG3:AI3"/>
    <mergeCell ref="AJ3:AL3"/>
    <mergeCell ref="AM3:AO3"/>
    <mergeCell ref="C2:N2"/>
    <mergeCell ref="O2:T2"/>
    <mergeCell ref="C3:H3"/>
    <mergeCell ref="I3:K3"/>
    <mergeCell ref="L3:N3"/>
    <mergeCell ref="O3:Q3"/>
    <mergeCell ref="R3:T3"/>
    <mergeCell ref="V9:V12"/>
    <mergeCell ref="V22:V25"/>
    <mergeCell ref="V18:V21"/>
    <mergeCell ref="A52:A57"/>
    <mergeCell ref="V48:V51"/>
    <mergeCell ref="V39:V43"/>
    <mergeCell ref="A35:A38"/>
    <mergeCell ref="A39:A43"/>
    <mergeCell ref="A44:A47"/>
    <mergeCell ref="V35:V3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O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212" customWidth="1"/>
    <col min="2" max="2" width="3.625" style="212" customWidth="1"/>
    <col min="3" max="8" width="4.625" style="212" customWidth="1"/>
    <col min="9" max="11" width="6.125" style="212" customWidth="1"/>
    <col min="12" max="14" width="6.625" style="212" customWidth="1"/>
    <col min="15" max="20" width="6.125" style="212" customWidth="1"/>
    <col min="21" max="21" width="3.25390625" style="212" customWidth="1"/>
    <col min="22" max="22" width="3.50390625" style="212" customWidth="1"/>
    <col min="23" max="23" width="3.625" style="213" customWidth="1"/>
    <col min="24" max="29" width="3.75390625" style="214" customWidth="1"/>
    <col min="30" max="32" width="5.25390625" style="214" customWidth="1"/>
    <col min="33" max="35" width="5.75390625" style="214" customWidth="1"/>
    <col min="36" max="38" width="5.25390625" style="214" customWidth="1"/>
    <col min="39" max="41" width="6.125" style="214" customWidth="1"/>
    <col min="42" max="42" width="4.125" style="212" customWidth="1"/>
    <col min="43" max="16384" width="9.00390625" style="212" customWidth="1"/>
  </cols>
  <sheetData>
    <row r="1" spans="1:41" s="150" customFormat="1" ht="24.75" customHeight="1">
      <c r="A1" s="321" t="s">
        <v>63</v>
      </c>
      <c r="V1" s="19" t="s">
        <v>64</v>
      </c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5"/>
      <c r="O2" s="508" t="s">
        <v>91</v>
      </c>
      <c r="P2" s="462"/>
      <c r="Q2" s="462"/>
      <c r="R2" s="462"/>
      <c r="S2" s="462"/>
      <c r="T2" s="463"/>
      <c r="V2" s="25"/>
      <c r="W2" s="26"/>
      <c r="X2" s="464" t="s">
        <v>56</v>
      </c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5"/>
      <c r="AJ2" s="508" t="s">
        <v>91</v>
      </c>
      <c r="AK2" s="462"/>
      <c r="AL2" s="462"/>
      <c r="AM2" s="462"/>
      <c r="AN2" s="462"/>
      <c r="AO2" s="463"/>
    </row>
    <row r="3" spans="1:41" s="151" customFormat="1" ht="18" customHeight="1">
      <c r="A3" s="27"/>
      <c r="B3" s="28"/>
      <c r="C3" s="466" t="s">
        <v>112</v>
      </c>
      <c r="D3" s="467"/>
      <c r="E3" s="467"/>
      <c r="F3" s="467"/>
      <c r="G3" s="467"/>
      <c r="H3" s="467"/>
      <c r="I3" s="468" t="s">
        <v>53</v>
      </c>
      <c r="J3" s="469"/>
      <c r="K3" s="469"/>
      <c r="L3" s="473" t="s">
        <v>59</v>
      </c>
      <c r="M3" s="474"/>
      <c r="N3" s="475"/>
      <c r="O3" s="481" t="s">
        <v>57</v>
      </c>
      <c r="P3" s="482"/>
      <c r="Q3" s="482"/>
      <c r="R3" s="470" t="s">
        <v>58</v>
      </c>
      <c r="S3" s="471"/>
      <c r="T3" s="472"/>
      <c r="V3" s="27"/>
      <c r="W3" s="28"/>
      <c r="X3" s="466" t="s">
        <v>112</v>
      </c>
      <c r="Y3" s="467"/>
      <c r="Z3" s="467"/>
      <c r="AA3" s="467"/>
      <c r="AB3" s="467"/>
      <c r="AC3" s="467"/>
      <c r="AD3" s="468" t="s">
        <v>53</v>
      </c>
      <c r="AE3" s="469"/>
      <c r="AF3" s="469"/>
      <c r="AG3" s="473" t="s">
        <v>59</v>
      </c>
      <c r="AH3" s="474"/>
      <c r="AI3" s="475"/>
      <c r="AJ3" s="481" t="s">
        <v>57</v>
      </c>
      <c r="AK3" s="482"/>
      <c r="AL3" s="482"/>
      <c r="AM3" s="470" t="s">
        <v>58</v>
      </c>
      <c r="AN3" s="471"/>
      <c r="AO3" s="472"/>
    </row>
    <row r="4" spans="1:41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86</v>
      </c>
      <c r="G4" s="32" t="s">
        <v>87</v>
      </c>
      <c r="H4" s="33" t="s">
        <v>88</v>
      </c>
      <c r="I4" s="34">
        <v>2011</v>
      </c>
      <c r="J4" s="35">
        <v>2010</v>
      </c>
      <c r="K4" s="36">
        <v>2009</v>
      </c>
      <c r="L4" s="34">
        <v>2011</v>
      </c>
      <c r="M4" s="35">
        <v>2010</v>
      </c>
      <c r="N4" s="311">
        <v>2009</v>
      </c>
      <c r="O4" s="322">
        <v>2011</v>
      </c>
      <c r="P4" s="323">
        <v>2010</v>
      </c>
      <c r="Q4" s="35">
        <v>2009</v>
      </c>
      <c r="R4" s="34">
        <v>2011</v>
      </c>
      <c r="S4" s="35">
        <v>2010</v>
      </c>
      <c r="T4" s="154">
        <v>2009</v>
      </c>
      <c r="V4" s="29" t="s">
        <v>54</v>
      </c>
      <c r="W4" s="30" t="s">
        <v>55</v>
      </c>
      <c r="X4" s="31" t="s">
        <v>83</v>
      </c>
      <c r="Y4" s="32" t="s">
        <v>84</v>
      </c>
      <c r="Z4" s="32" t="s">
        <v>85</v>
      </c>
      <c r="AA4" s="32" t="s">
        <v>86</v>
      </c>
      <c r="AB4" s="32" t="s">
        <v>87</v>
      </c>
      <c r="AC4" s="33" t="s">
        <v>88</v>
      </c>
      <c r="AD4" s="34">
        <v>2011</v>
      </c>
      <c r="AE4" s="35">
        <v>2010</v>
      </c>
      <c r="AF4" s="36">
        <v>2009</v>
      </c>
      <c r="AG4" s="34">
        <v>2011</v>
      </c>
      <c r="AH4" s="35">
        <v>2010</v>
      </c>
      <c r="AI4" s="311">
        <v>2009</v>
      </c>
      <c r="AJ4" s="34">
        <v>2011</v>
      </c>
      <c r="AK4" s="35">
        <v>2010</v>
      </c>
      <c r="AL4" s="36">
        <v>2009</v>
      </c>
      <c r="AM4" s="34">
        <v>2011</v>
      </c>
      <c r="AN4" s="35">
        <v>2010</v>
      </c>
      <c r="AO4" s="154">
        <v>2009</v>
      </c>
    </row>
    <row r="5" spans="1:41" s="164" customFormat="1" ht="13.5" customHeight="1">
      <c r="A5" s="479">
        <v>1</v>
      </c>
      <c r="B5" s="156" t="s">
        <v>0</v>
      </c>
      <c r="C5" s="117">
        <v>7</v>
      </c>
      <c r="D5" s="157"/>
      <c r="E5" s="157"/>
      <c r="F5" s="157">
        <v>1</v>
      </c>
      <c r="G5" s="157"/>
      <c r="H5" s="158"/>
      <c r="I5" s="117">
        <f>SUM(C5:H5)</f>
        <v>8</v>
      </c>
      <c r="J5" s="157">
        <v>4</v>
      </c>
      <c r="K5" s="158">
        <v>1</v>
      </c>
      <c r="L5" s="114">
        <v>197</v>
      </c>
      <c r="M5" s="115">
        <v>154</v>
      </c>
      <c r="N5" s="312">
        <v>81</v>
      </c>
      <c r="O5" s="121">
        <f>I5/6</f>
        <v>1.3333333333333333</v>
      </c>
      <c r="P5" s="122">
        <v>0.6666666666666666</v>
      </c>
      <c r="Q5" s="122">
        <v>0.16666666666666666</v>
      </c>
      <c r="R5" s="162">
        <v>0.42</v>
      </c>
      <c r="S5" s="163">
        <v>0.33</v>
      </c>
      <c r="T5" s="313">
        <v>0.17</v>
      </c>
      <c r="V5" s="479">
        <v>1</v>
      </c>
      <c r="W5" s="156" t="s">
        <v>0</v>
      </c>
      <c r="X5" s="117"/>
      <c r="Y5" s="157"/>
      <c r="Z5" s="157"/>
      <c r="AA5" s="157"/>
      <c r="AB5" s="157"/>
      <c r="AC5" s="158"/>
      <c r="AD5" s="117">
        <f>SUM(X5:AC5)</f>
        <v>0</v>
      </c>
      <c r="AE5" s="157"/>
      <c r="AF5" s="158"/>
      <c r="AG5" s="114">
        <v>10</v>
      </c>
      <c r="AH5" s="115">
        <v>19</v>
      </c>
      <c r="AI5" s="312">
        <v>3</v>
      </c>
      <c r="AJ5" s="124">
        <f>AD5/6</f>
        <v>0</v>
      </c>
      <c r="AK5" s="122">
        <v>0</v>
      </c>
      <c r="AL5" s="123">
        <v>0</v>
      </c>
      <c r="AM5" s="162">
        <v>0.02</v>
      </c>
      <c r="AN5" s="163">
        <v>0.04</v>
      </c>
      <c r="AO5" s="313">
        <v>0.01</v>
      </c>
    </row>
    <row r="6" spans="1:41" s="164" customFormat="1" ht="13.5" customHeight="1">
      <c r="A6" s="480"/>
      <c r="B6" s="18" t="s">
        <v>1</v>
      </c>
      <c r="C6" s="44">
        <v>2</v>
      </c>
      <c r="D6" s="71"/>
      <c r="E6" s="71"/>
      <c r="F6" s="71"/>
      <c r="G6" s="71"/>
      <c r="H6" s="72"/>
      <c r="I6" s="44">
        <f aca="true" t="shared" si="0" ref="I6:I57">SUM(C6:H6)</f>
        <v>2</v>
      </c>
      <c r="J6" s="71">
        <v>2</v>
      </c>
      <c r="K6" s="72">
        <v>4</v>
      </c>
      <c r="L6" s="41">
        <v>200</v>
      </c>
      <c r="M6" s="42">
        <v>86</v>
      </c>
      <c r="N6" s="181">
        <v>175</v>
      </c>
      <c r="O6" s="48">
        <f aca="true" t="shared" si="1" ref="O6:O57">I6/6</f>
        <v>0.3333333333333333</v>
      </c>
      <c r="P6" s="49">
        <v>0.3333333333333333</v>
      </c>
      <c r="Q6" s="49">
        <v>0.6666666666666666</v>
      </c>
      <c r="R6" s="167">
        <v>0.43</v>
      </c>
      <c r="S6" s="168">
        <v>0.18</v>
      </c>
      <c r="T6" s="182">
        <v>0.38</v>
      </c>
      <c r="V6" s="480"/>
      <c r="W6" s="18" t="s">
        <v>1</v>
      </c>
      <c r="X6" s="44"/>
      <c r="Y6" s="71"/>
      <c r="Z6" s="71"/>
      <c r="AA6" s="71"/>
      <c r="AB6" s="71"/>
      <c r="AC6" s="72"/>
      <c r="AD6" s="44">
        <f aca="true" t="shared" si="2" ref="AD6:AD57">SUM(X6:AC6)</f>
        <v>0</v>
      </c>
      <c r="AE6" s="71"/>
      <c r="AF6" s="72"/>
      <c r="AG6" s="41">
        <v>14</v>
      </c>
      <c r="AH6" s="42">
        <v>7</v>
      </c>
      <c r="AI6" s="181">
        <v>15</v>
      </c>
      <c r="AJ6" s="51">
        <f aca="true" t="shared" si="3" ref="AJ6:AJ57">AD6/6</f>
        <v>0</v>
      </c>
      <c r="AK6" s="49">
        <v>0</v>
      </c>
      <c r="AL6" s="50">
        <v>0</v>
      </c>
      <c r="AM6" s="167">
        <v>0.03</v>
      </c>
      <c r="AN6" s="168">
        <v>0.02</v>
      </c>
      <c r="AO6" s="182">
        <v>0.03</v>
      </c>
    </row>
    <row r="7" spans="1:41" s="164" customFormat="1" ht="13.5" customHeight="1">
      <c r="A7" s="480"/>
      <c r="B7" s="18" t="s">
        <v>2</v>
      </c>
      <c r="C7" s="44">
        <v>4</v>
      </c>
      <c r="D7" s="71"/>
      <c r="E7" s="71"/>
      <c r="F7" s="71"/>
      <c r="G7" s="71">
        <v>1</v>
      </c>
      <c r="H7" s="72"/>
      <c r="I7" s="44">
        <f t="shared" si="0"/>
        <v>5</v>
      </c>
      <c r="J7" s="71">
        <v>1</v>
      </c>
      <c r="K7" s="72">
        <v>9</v>
      </c>
      <c r="L7" s="41">
        <v>213</v>
      </c>
      <c r="M7" s="42">
        <v>141</v>
      </c>
      <c r="N7" s="181">
        <v>138</v>
      </c>
      <c r="O7" s="48">
        <f t="shared" si="1"/>
        <v>0.8333333333333334</v>
      </c>
      <c r="P7" s="49">
        <v>0.16666666666666666</v>
      </c>
      <c r="Q7" s="49">
        <v>1.5</v>
      </c>
      <c r="R7" s="167">
        <v>0.46</v>
      </c>
      <c r="S7" s="168">
        <v>0.3</v>
      </c>
      <c r="T7" s="182">
        <v>0.3</v>
      </c>
      <c r="V7" s="480"/>
      <c r="W7" s="18" t="s">
        <v>2</v>
      </c>
      <c r="X7" s="44"/>
      <c r="Y7" s="71"/>
      <c r="Z7" s="71"/>
      <c r="AA7" s="71"/>
      <c r="AB7" s="71"/>
      <c r="AC7" s="72"/>
      <c r="AD7" s="44">
        <f t="shared" si="2"/>
        <v>0</v>
      </c>
      <c r="AE7" s="71"/>
      <c r="AF7" s="72"/>
      <c r="AG7" s="41">
        <v>9</v>
      </c>
      <c r="AH7" s="42">
        <v>10</v>
      </c>
      <c r="AI7" s="181">
        <v>11</v>
      </c>
      <c r="AJ7" s="51">
        <f t="shared" si="3"/>
        <v>0</v>
      </c>
      <c r="AK7" s="49">
        <v>0</v>
      </c>
      <c r="AL7" s="50">
        <v>0</v>
      </c>
      <c r="AM7" s="167">
        <v>0.02</v>
      </c>
      <c r="AN7" s="168">
        <v>0.02</v>
      </c>
      <c r="AO7" s="182">
        <v>0.02</v>
      </c>
    </row>
    <row r="8" spans="1:41" s="164" customFormat="1" ht="13.5" customHeight="1">
      <c r="A8" s="480"/>
      <c r="B8" s="18" t="s">
        <v>3</v>
      </c>
      <c r="C8" s="44">
        <v>2</v>
      </c>
      <c r="D8" s="71"/>
      <c r="E8" s="71"/>
      <c r="F8" s="71"/>
      <c r="G8" s="71"/>
      <c r="H8" s="72">
        <v>1</v>
      </c>
      <c r="I8" s="44">
        <f t="shared" si="0"/>
        <v>3</v>
      </c>
      <c r="J8" s="71">
        <v>7</v>
      </c>
      <c r="K8" s="72">
        <v>5</v>
      </c>
      <c r="L8" s="41">
        <v>202</v>
      </c>
      <c r="M8" s="42">
        <v>143</v>
      </c>
      <c r="N8" s="181">
        <v>153</v>
      </c>
      <c r="O8" s="48">
        <f t="shared" si="1"/>
        <v>0.5</v>
      </c>
      <c r="P8" s="49">
        <v>1.1666666666666667</v>
      </c>
      <c r="Q8" s="49">
        <v>0.8333333333333334</v>
      </c>
      <c r="R8" s="167">
        <v>0.43</v>
      </c>
      <c r="S8" s="168">
        <v>0.31</v>
      </c>
      <c r="T8" s="182">
        <v>0.33</v>
      </c>
      <c r="V8" s="480"/>
      <c r="W8" s="18" t="s">
        <v>3</v>
      </c>
      <c r="X8" s="44"/>
      <c r="Y8" s="71"/>
      <c r="Z8" s="71"/>
      <c r="AA8" s="71"/>
      <c r="AB8" s="71"/>
      <c r="AC8" s="72"/>
      <c r="AD8" s="44">
        <f t="shared" si="2"/>
        <v>0</v>
      </c>
      <c r="AE8" s="71"/>
      <c r="AF8" s="72"/>
      <c r="AG8" s="41">
        <v>5</v>
      </c>
      <c r="AH8" s="42">
        <v>11</v>
      </c>
      <c r="AI8" s="181">
        <v>14</v>
      </c>
      <c r="AJ8" s="51">
        <f t="shared" si="3"/>
        <v>0</v>
      </c>
      <c r="AK8" s="49">
        <v>0</v>
      </c>
      <c r="AL8" s="50">
        <v>0</v>
      </c>
      <c r="AM8" s="167">
        <v>0.01</v>
      </c>
      <c r="AN8" s="168">
        <v>0.02</v>
      </c>
      <c r="AO8" s="182">
        <v>0.03</v>
      </c>
    </row>
    <row r="9" spans="1:41" s="164" customFormat="1" ht="13.5" customHeight="1">
      <c r="A9" s="483">
        <v>2</v>
      </c>
      <c r="B9" s="17" t="s">
        <v>4</v>
      </c>
      <c r="C9" s="74">
        <v>4</v>
      </c>
      <c r="D9" s="75"/>
      <c r="E9" s="75"/>
      <c r="F9" s="75"/>
      <c r="G9" s="75">
        <v>1</v>
      </c>
      <c r="H9" s="76"/>
      <c r="I9" s="74">
        <f t="shared" si="0"/>
        <v>5</v>
      </c>
      <c r="J9" s="75">
        <v>7</v>
      </c>
      <c r="K9" s="76">
        <v>8</v>
      </c>
      <c r="L9" s="128">
        <v>252</v>
      </c>
      <c r="M9" s="129">
        <v>117</v>
      </c>
      <c r="N9" s="183">
        <v>158</v>
      </c>
      <c r="O9" s="80">
        <f t="shared" si="1"/>
        <v>0.8333333333333334</v>
      </c>
      <c r="P9" s="81">
        <v>1.1666666666666667</v>
      </c>
      <c r="Q9" s="81">
        <v>1.3333333333333333</v>
      </c>
      <c r="R9" s="171">
        <v>0.54</v>
      </c>
      <c r="S9" s="172">
        <v>0.25</v>
      </c>
      <c r="T9" s="184">
        <v>0.34</v>
      </c>
      <c r="V9" s="483">
        <v>2</v>
      </c>
      <c r="W9" s="17" t="s">
        <v>4</v>
      </c>
      <c r="X9" s="74"/>
      <c r="Y9" s="75"/>
      <c r="Z9" s="75"/>
      <c r="AA9" s="75"/>
      <c r="AB9" s="75"/>
      <c r="AC9" s="76"/>
      <c r="AD9" s="74">
        <f t="shared" si="2"/>
        <v>0</v>
      </c>
      <c r="AE9" s="75"/>
      <c r="AF9" s="76"/>
      <c r="AG9" s="128">
        <v>10</v>
      </c>
      <c r="AH9" s="129">
        <v>4</v>
      </c>
      <c r="AI9" s="183">
        <v>8</v>
      </c>
      <c r="AJ9" s="83">
        <f t="shared" si="3"/>
        <v>0</v>
      </c>
      <c r="AK9" s="81">
        <v>0</v>
      </c>
      <c r="AL9" s="82">
        <v>0</v>
      </c>
      <c r="AM9" s="171">
        <v>0.02</v>
      </c>
      <c r="AN9" s="172">
        <v>0.01</v>
      </c>
      <c r="AO9" s="184">
        <v>0.02</v>
      </c>
    </row>
    <row r="10" spans="1:41" s="173" customFormat="1" ht="13.5" customHeight="1">
      <c r="A10" s="483"/>
      <c r="B10" s="18" t="s">
        <v>5</v>
      </c>
      <c r="C10" s="45">
        <v>7</v>
      </c>
      <c r="D10" s="46"/>
      <c r="E10" s="46">
        <v>1</v>
      </c>
      <c r="F10" s="46"/>
      <c r="G10" s="46">
        <v>1</v>
      </c>
      <c r="H10" s="88"/>
      <c r="I10" s="45">
        <f t="shared" si="0"/>
        <v>9</v>
      </c>
      <c r="J10" s="46">
        <v>1</v>
      </c>
      <c r="K10" s="88">
        <v>5</v>
      </c>
      <c r="L10" s="45">
        <v>178</v>
      </c>
      <c r="M10" s="46">
        <v>141</v>
      </c>
      <c r="N10" s="47">
        <v>148</v>
      </c>
      <c r="O10" s="307">
        <f t="shared" si="1"/>
        <v>1.5</v>
      </c>
      <c r="P10" s="89">
        <v>0.16666666666666666</v>
      </c>
      <c r="Q10" s="89">
        <v>0.8333333333333334</v>
      </c>
      <c r="R10" s="52">
        <v>0.38</v>
      </c>
      <c r="S10" s="53">
        <v>0.31</v>
      </c>
      <c r="T10" s="54">
        <v>0.32</v>
      </c>
      <c r="V10" s="483"/>
      <c r="W10" s="18" t="s">
        <v>5</v>
      </c>
      <c r="X10" s="45"/>
      <c r="Y10" s="46"/>
      <c r="Z10" s="46"/>
      <c r="AA10" s="46"/>
      <c r="AB10" s="46"/>
      <c r="AC10" s="88"/>
      <c r="AD10" s="45">
        <f t="shared" si="2"/>
        <v>0</v>
      </c>
      <c r="AE10" s="46"/>
      <c r="AF10" s="88"/>
      <c r="AG10" s="45">
        <v>7</v>
      </c>
      <c r="AH10" s="46">
        <v>5</v>
      </c>
      <c r="AI10" s="47">
        <v>15</v>
      </c>
      <c r="AJ10" s="314">
        <f t="shared" si="3"/>
        <v>0</v>
      </c>
      <c r="AK10" s="89">
        <v>0</v>
      </c>
      <c r="AL10" s="90">
        <v>0</v>
      </c>
      <c r="AM10" s="52">
        <v>0.01</v>
      </c>
      <c r="AN10" s="53">
        <v>0.01</v>
      </c>
      <c r="AO10" s="54">
        <v>0.03</v>
      </c>
    </row>
    <row r="11" spans="1:41" s="173" customFormat="1" ht="13.5" customHeight="1">
      <c r="A11" s="483"/>
      <c r="B11" s="18" t="s">
        <v>6</v>
      </c>
      <c r="C11" s="45">
        <v>7</v>
      </c>
      <c r="D11" s="46"/>
      <c r="E11" s="46"/>
      <c r="F11" s="46">
        <v>1</v>
      </c>
      <c r="G11" s="46"/>
      <c r="H11" s="88">
        <v>1</v>
      </c>
      <c r="I11" s="45">
        <f t="shared" si="0"/>
        <v>9</v>
      </c>
      <c r="J11" s="46">
        <v>1</v>
      </c>
      <c r="K11" s="88">
        <v>3</v>
      </c>
      <c r="L11" s="45">
        <v>183</v>
      </c>
      <c r="M11" s="46">
        <v>161</v>
      </c>
      <c r="N11" s="47">
        <v>140</v>
      </c>
      <c r="O11" s="307">
        <f t="shared" si="1"/>
        <v>1.5</v>
      </c>
      <c r="P11" s="89">
        <v>0.16666666666666666</v>
      </c>
      <c r="Q11" s="89">
        <v>0.5</v>
      </c>
      <c r="R11" s="52">
        <v>0.39</v>
      </c>
      <c r="S11" s="53">
        <v>0.35</v>
      </c>
      <c r="T11" s="54">
        <v>0.3</v>
      </c>
      <c r="V11" s="483"/>
      <c r="W11" s="18" t="s">
        <v>6</v>
      </c>
      <c r="X11" s="45"/>
      <c r="Y11" s="46"/>
      <c r="Z11" s="46"/>
      <c r="AA11" s="46"/>
      <c r="AB11" s="46"/>
      <c r="AC11" s="88"/>
      <c r="AD11" s="45">
        <f t="shared" si="2"/>
        <v>0</v>
      </c>
      <c r="AE11" s="46"/>
      <c r="AF11" s="88"/>
      <c r="AG11" s="45">
        <v>17</v>
      </c>
      <c r="AH11" s="46">
        <v>6</v>
      </c>
      <c r="AI11" s="47">
        <v>8</v>
      </c>
      <c r="AJ11" s="314">
        <f t="shared" si="3"/>
        <v>0</v>
      </c>
      <c r="AK11" s="89">
        <v>0</v>
      </c>
      <c r="AL11" s="90">
        <v>0</v>
      </c>
      <c r="AM11" s="52">
        <v>0.04</v>
      </c>
      <c r="AN11" s="53">
        <v>0.01</v>
      </c>
      <c r="AO11" s="54">
        <v>0.02</v>
      </c>
    </row>
    <row r="12" spans="1:41" s="173" customFormat="1" ht="13.5" customHeight="1">
      <c r="A12" s="483"/>
      <c r="B12" s="18" t="s">
        <v>7</v>
      </c>
      <c r="C12" s="45">
        <v>3</v>
      </c>
      <c r="D12" s="46"/>
      <c r="E12" s="46"/>
      <c r="F12" s="46"/>
      <c r="G12" s="46"/>
      <c r="H12" s="88"/>
      <c r="I12" s="45">
        <f t="shared" si="0"/>
        <v>3</v>
      </c>
      <c r="J12" s="46">
        <v>7</v>
      </c>
      <c r="K12" s="88">
        <v>4</v>
      </c>
      <c r="L12" s="45">
        <v>202</v>
      </c>
      <c r="M12" s="46">
        <v>179</v>
      </c>
      <c r="N12" s="47">
        <v>122</v>
      </c>
      <c r="O12" s="307">
        <f t="shared" si="1"/>
        <v>0.5</v>
      </c>
      <c r="P12" s="89">
        <v>1.1666666666666667</v>
      </c>
      <c r="Q12" s="89">
        <v>0.6666666666666666</v>
      </c>
      <c r="R12" s="52">
        <v>0.43</v>
      </c>
      <c r="S12" s="53">
        <v>0.39</v>
      </c>
      <c r="T12" s="54">
        <v>0.26</v>
      </c>
      <c r="V12" s="483"/>
      <c r="W12" s="18" t="s">
        <v>7</v>
      </c>
      <c r="X12" s="45"/>
      <c r="Y12" s="46"/>
      <c r="Z12" s="46"/>
      <c r="AA12" s="46"/>
      <c r="AB12" s="46"/>
      <c r="AC12" s="88"/>
      <c r="AD12" s="45">
        <f t="shared" si="2"/>
        <v>0</v>
      </c>
      <c r="AE12" s="46"/>
      <c r="AF12" s="88"/>
      <c r="AG12" s="45">
        <v>10</v>
      </c>
      <c r="AH12" s="46">
        <v>7</v>
      </c>
      <c r="AI12" s="47">
        <v>9</v>
      </c>
      <c r="AJ12" s="314">
        <f t="shared" si="3"/>
        <v>0</v>
      </c>
      <c r="AK12" s="89">
        <v>0</v>
      </c>
      <c r="AL12" s="90">
        <v>0</v>
      </c>
      <c r="AM12" s="52">
        <v>0.02</v>
      </c>
      <c r="AN12" s="53">
        <v>0.02</v>
      </c>
      <c r="AO12" s="54">
        <v>0.02</v>
      </c>
    </row>
    <row r="13" spans="1:41" s="173" customFormat="1" ht="13.5" customHeight="1">
      <c r="A13" s="489">
        <v>3</v>
      </c>
      <c r="B13" s="17" t="s">
        <v>8</v>
      </c>
      <c r="C13" s="77">
        <v>6</v>
      </c>
      <c r="D13" s="78"/>
      <c r="E13" s="78">
        <v>1</v>
      </c>
      <c r="F13" s="78"/>
      <c r="G13" s="78">
        <v>1</v>
      </c>
      <c r="H13" s="92"/>
      <c r="I13" s="77">
        <f t="shared" si="0"/>
        <v>8</v>
      </c>
      <c r="J13" s="78">
        <v>3</v>
      </c>
      <c r="K13" s="92">
        <v>4</v>
      </c>
      <c r="L13" s="77">
        <v>182</v>
      </c>
      <c r="M13" s="78">
        <v>170</v>
      </c>
      <c r="N13" s="79">
        <v>134</v>
      </c>
      <c r="O13" s="324">
        <f t="shared" si="1"/>
        <v>1.3333333333333333</v>
      </c>
      <c r="P13" s="93">
        <v>0.5</v>
      </c>
      <c r="Q13" s="93">
        <v>0.6666666666666666</v>
      </c>
      <c r="R13" s="84">
        <v>0.39</v>
      </c>
      <c r="S13" s="85">
        <v>0.37</v>
      </c>
      <c r="T13" s="86">
        <v>0.29</v>
      </c>
      <c r="V13" s="489">
        <v>3</v>
      </c>
      <c r="W13" s="17" t="s">
        <v>8</v>
      </c>
      <c r="X13" s="77"/>
      <c r="Y13" s="78"/>
      <c r="Z13" s="78"/>
      <c r="AA13" s="78"/>
      <c r="AB13" s="78"/>
      <c r="AC13" s="92"/>
      <c r="AD13" s="77">
        <f t="shared" si="2"/>
        <v>0</v>
      </c>
      <c r="AE13" s="78"/>
      <c r="AF13" s="92"/>
      <c r="AG13" s="77">
        <v>14</v>
      </c>
      <c r="AH13" s="78">
        <v>11</v>
      </c>
      <c r="AI13" s="79">
        <v>11</v>
      </c>
      <c r="AJ13" s="315">
        <f t="shared" si="3"/>
        <v>0</v>
      </c>
      <c r="AK13" s="93">
        <v>0</v>
      </c>
      <c r="AL13" s="94">
        <v>0</v>
      </c>
      <c r="AM13" s="84">
        <v>0.03</v>
      </c>
      <c r="AN13" s="85">
        <v>0.02</v>
      </c>
      <c r="AO13" s="86">
        <v>0.02</v>
      </c>
    </row>
    <row r="14" spans="1:41" s="173" customFormat="1" ht="13.5" customHeight="1">
      <c r="A14" s="477"/>
      <c r="B14" s="18" t="s">
        <v>9</v>
      </c>
      <c r="C14" s="45">
        <v>7</v>
      </c>
      <c r="D14" s="46"/>
      <c r="E14" s="46"/>
      <c r="F14" s="46"/>
      <c r="G14" s="46">
        <v>1</v>
      </c>
      <c r="H14" s="88"/>
      <c r="I14" s="45">
        <f t="shared" si="0"/>
        <v>8</v>
      </c>
      <c r="J14" s="46">
        <v>3</v>
      </c>
      <c r="K14" s="88">
        <v>9</v>
      </c>
      <c r="L14" s="45">
        <v>166</v>
      </c>
      <c r="M14" s="46">
        <v>174</v>
      </c>
      <c r="N14" s="47">
        <v>143</v>
      </c>
      <c r="O14" s="307">
        <f t="shared" si="1"/>
        <v>1.3333333333333333</v>
      </c>
      <c r="P14" s="89">
        <v>0.5</v>
      </c>
      <c r="Q14" s="89">
        <v>1.5</v>
      </c>
      <c r="R14" s="52">
        <v>0.36</v>
      </c>
      <c r="S14" s="53">
        <v>0.38</v>
      </c>
      <c r="T14" s="54">
        <v>0.31</v>
      </c>
      <c r="V14" s="477"/>
      <c r="W14" s="18" t="s">
        <v>9</v>
      </c>
      <c r="X14" s="45"/>
      <c r="Y14" s="46"/>
      <c r="Z14" s="46"/>
      <c r="AA14" s="46"/>
      <c r="AB14" s="46"/>
      <c r="AC14" s="88"/>
      <c r="AD14" s="45">
        <f t="shared" si="2"/>
        <v>0</v>
      </c>
      <c r="AE14" s="46"/>
      <c r="AF14" s="88"/>
      <c r="AG14" s="45">
        <v>15</v>
      </c>
      <c r="AH14" s="46">
        <v>8</v>
      </c>
      <c r="AI14" s="47">
        <v>9</v>
      </c>
      <c r="AJ14" s="314">
        <f t="shared" si="3"/>
        <v>0</v>
      </c>
      <c r="AK14" s="89">
        <v>0</v>
      </c>
      <c r="AL14" s="90">
        <v>0</v>
      </c>
      <c r="AM14" s="52">
        <v>0.03</v>
      </c>
      <c r="AN14" s="53">
        <v>0.02</v>
      </c>
      <c r="AO14" s="54">
        <v>0.02</v>
      </c>
    </row>
    <row r="15" spans="1:41" s="173" customFormat="1" ht="13.5" customHeight="1">
      <c r="A15" s="477"/>
      <c r="B15" s="18" t="s">
        <v>10</v>
      </c>
      <c r="C15" s="45">
        <v>3</v>
      </c>
      <c r="D15" s="46"/>
      <c r="E15" s="46"/>
      <c r="F15" s="46"/>
      <c r="G15" s="46"/>
      <c r="H15" s="88"/>
      <c r="I15" s="45">
        <f t="shared" si="0"/>
        <v>3</v>
      </c>
      <c r="J15" s="46">
        <v>4</v>
      </c>
      <c r="K15" s="88">
        <v>6</v>
      </c>
      <c r="L15" s="45">
        <v>144</v>
      </c>
      <c r="M15" s="46">
        <v>211</v>
      </c>
      <c r="N15" s="47">
        <v>182</v>
      </c>
      <c r="O15" s="307">
        <f t="shared" si="1"/>
        <v>0.5</v>
      </c>
      <c r="P15" s="89">
        <v>0.6666666666666666</v>
      </c>
      <c r="Q15" s="89">
        <v>1</v>
      </c>
      <c r="R15" s="52">
        <v>0.32</v>
      </c>
      <c r="S15" s="53">
        <v>0.45</v>
      </c>
      <c r="T15" s="54">
        <v>0.39</v>
      </c>
      <c r="V15" s="477"/>
      <c r="W15" s="18" t="s">
        <v>10</v>
      </c>
      <c r="X15" s="45"/>
      <c r="Y15" s="46"/>
      <c r="Z15" s="46"/>
      <c r="AA15" s="46"/>
      <c r="AB15" s="46"/>
      <c r="AC15" s="88"/>
      <c r="AD15" s="45">
        <f t="shared" si="2"/>
        <v>0</v>
      </c>
      <c r="AE15" s="46"/>
      <c r="AF15" s="88"/>
      <c r="AG15" s="45">
        <v>6</v>
      </c>
      <c r="AH15" s="46">
        <v>10</v>
      </c>
      <c r="AI15" s="47">
        <v>8</v>
      </c>
      <c r="AJ15" s="314">
        <f t="shared" si="3"/>
        <v>0</v>
      </c>
      <c r="AK15" s="89">
        <v>0</v>
      </c>
      <c r="AL15" s="90">
        <v>0</v>
      </c>
      <c r="AM15" s="52">
        <v>0.01</v>
      </c>
      <c r="AN15" s="53">
        <v>0.02</v>
      </c>
      <c r="AO15" s="54">
        <v>0.02</v>
      </c>
    </row>
    <row r="16" spans="1:41" s="173" customFormat="1" ht="13.5" customHeight="1">
      <c r="A16" s="477"/>
      <c r="B16" s="18" t="s">
        <v>11</v>
      </c>
      <c r="C16" s="45">
        <v>1</v>
      </c>
      <c r="D16" s="46"/>
      <c r="E16" s="46"/>
      <c r="F16" s="46">
        <v>1</v>
      </c>
      <c r="G16" s="46"/>
      <c r="H16" s="88"/>
      <c r="I16" s="45">
        <f t="shared" si="0"/>
        <v>2</v>
      </c>
      <c r="J16" s="46">
        <v>1</v>
      </c>
      <c r="K16" s="88">
        <v>9</v>
      </c>
      <c r="L16" s="45">
        <v>117</v>
      </c>
      <c r="M16" s="46">
        <v>158</v>
      </c>
      <c r="N16" s="47">
        <v>187</v>
      </c>
      <c r="O16" s="307">
        <f t="shared" si="1"/>
        <v>0.3333333333333333</v>
      </c>
      <c r="P16" s="89">
        <v>0.16666666666666666</v>
      </c>
      <c r="Q16" s="89">
        <v>1.5</v>
      </c>
      <c r="R16" s="52">
        <v>0.26</v>
      </c>
      <c r="S16" s="53">
        <v>0.34</v>
      </c>
      <c r="T16" s="54">
        <v>0.4</v>
      </c>
      <c r="V16" s="477"/>
      <c r="W16" s="18" t="s">
        <v>11</v>
      </c>
      <c r="X16" s="45"/>
      <c r="Y16" s="46"/>
      <c r="Z16" s="46"/>
      <c r="AA16" s="46"/>
      <c r="AB16" s="46"/>
      <c r="AC16" s="88"/>
      <c r="AD16" s="45">
        <f t="shared" si="2"/>
        <v>0</v>
      </c>
      <c r="AE16" s="46"/>
      <c r="AF16" s="88"/>
      <c r="AG16" s="45">
        <v>9</v>
      </c>
      <c r="AH16" s="46">
        <v>11</v>
      </c>
      <c r="AI16" s="47">
        <v>10</v>
      </c>
      <c r="AJ16" s="314">
        <f t="shared" si="3"/>
        <v>0</v>
      </c>
      <c r="AK16" s="89">
        <v>0</v>
      </c>
      <c r="AL16" s="90">
        <v>0</v>
      </c>
      <c r="AM16" s="52">
        <v>0.02</v>
      </c>
      <c r="AN16" s="53">
        <v>0.02</v>
      </c>
      <c r="AO16" s="54">
        <v>0.02</v>
      </c>
    </row>
    <row r="17" spans="1:41" s="173" customFormat="1" ht="13.5" customHeight="1">
      <c r="A17" s="478"/>
      <c r="B17" s="174" t="s">
        <v>12</v>
      </c>
      <c r="C17" s="60">
        <v>3</v>
      </c>
      <c r="D17" s="61"/>
      <c r="E17" s="61"/>
      <c r="F17" s="61"/>
      <c r="G17" s="61"/>
      <c r="H17" s="175"/>
      <c r="I17" s="60">
        <f t="shared" si="0"/>
        <v>3</v>
      </c>
      <c r="J17" s="61">
        <v>5</v>
      </c>
      <c r="K17" s="175">
        <v>4</v>
      </c>
      <c r="L17" s="60">
        <v>149</v>
      </c>
      <c r="M17" s="61">
        <v>136</v>
      </c>
      <c r="N17" s="62">
        <v>195</v>
      </c>
      <c r="O17" s="325">
        <f t="shared" si="1"/>
        <v>0.5</v>
      </c>
      <c r="P17" s="176">
        <v>0.8333333333333334</v>
      </c>
      <c r="Q17" s="169">
        <v>0.666666666666667</v>
      </c>
      <c r="R17" s="67">
        <v>0.32</v>
      </c>
      <c r="S17" s="68">
        <v>0.29</v>
      </c>
      <c r="T17" s="69">
        <v>0.42</v>
      </c>
      <c r="V17" s="478"/>
      <c r="W17" s="174" t="s">
        <v>12</v>
      </c>
      <c r="X17" s="60"/>
      <c r="Y17" s="61"/>
      <c r="Z17" s="61"/>
      <c r="AA17" s="61"/>
      <c r="AB17" s="61"/>
      <c r="AC17" s="175"/>
      <c r="AD17" s="60">
        <f t="shared" si="2"/>
        <v>0</v>
      </c>
      <c r="AE17" s="61"/>
      <c r="AF17" s="175"/>
      <c r="AG17" s="60">
        <v>11</v>
      </c>
      <c r="AH17" s="61">
        <v>9</v>
      </c>
      <c r="AI17" s="62">
        <v>14</v>
      </c>
      <c r="AJ17" s="316">
        <f t="shared" si="3"/>
        <v>0</v>
      </c>
      <c r="AK17" s="176">
        <v>0</v>
      </c>
      <c r="AL17" s="177">
        <v>0</v>
      </c>
      <c r="AM17" s="67">
        <v>0.02</v>
      </c>
      <c r="AN17" s="68">
        <v>0.02</v>
      </c>
      <c r="AO17" s="69">
        <v>0.03</v>
      </c>
    </row>
    <row r="18" spans="1:41" s="178" customFormat="1" ht="13.5" customHeight="1">
      <c r="A18" s="489">
        <v>4</v>
      </c>
      <c r="B18" s="18" t="s">
        <v>13</v>
      </c>
      <c r="C18" s="41"/>
      <c r="D18" s="42"/>
      <c r="E18" s="42">
        <v>1</v>
      </c>
      <c r="F18" s="42"/>
      <c r="G18" s="42"/>
      <c r="H18" s="43"/>
      <c r="I18" s="41">
        <f t="shared" si="0"/>
        <v>1</v>
      </c>
      <c r="J18" s="42">
        <v>3</v>
      </c>
      <c r="K18" s="43">
        <v>4</v>
      </c>
      <c r="L18" s="41">
        <v>144</v>
      </c>
      <c r="M18" s="42">
        <v>126</v>
      </c>
      <c r="N18" s="181">
        <v>147</v>
      </c>
      <c r="O18" s="48">
        <f t="shared" si="1"/>
        <v>0.16666666666666666</v>
      </c>
      <c r="P18" s="49">
        <v>0.5</v>
      </c>
      <c r="Q18" s="49">
        <v>0.6666666666666666</v>
      </c>
      <c r="R18" s="167">
        <v>0.32</v>
      </c>
      <c r="S18" s="168">
        <v>0.27</v>
      </c>
      <c r="T18" s="182">
        <v>0.32</v>
      </c>
      <c r="V18" s="489">
        <v>4</v>
      </c>
      <c r="W18" s="18" t="s">
        <v>13</v>
      </c>
      <c r="X18" s="41"/>
      <c r="Y18" s="42"/>
      <c r="Z18" s="42"/>
      <c r="AA18" s="42"/>
      <c r="AB18" s="42"/>
      <c r="AC18" s="43"/>
      <c r="AD18" s="41">
        <f t="shared" si="2"/>
        <v>0</v>
      </c>
      <c r="AE18" s="42"/>
      <c r="AF18" s="43"/>
      <c r="AG18" s="41">
        <v>7</v>
      </c>
      <c r="AH18" s="42">
        <v>7</v>
      </c>
      <c r="AI18" s="181">
        <v>7</v>
      </c>
      <c r="AJ18" s="51">
        <f t="shared" si="3"/>
        <v>0</v>
      </c>
      <c r="AK18" s="49">
        <v>0</v>
      </c>
      <c r="AL18" s="50">
        <v>0</v>
      </c>
      <c r="AM18" s="167">
        <v>0.02</v>
      </c>
      <c r="AN18" s="168">
        <v>0.02</v>
      </c>
      <c r="AO18" s="182">
        <v>0.02</v>
      </c>
    </row>
    <row r="19" spans="1:41" s="178" customFormat="1" ht="13.5" customHeight="1">
      <c r="A19" s="477"/>
      <c r="B19" s="18" t="s">
        <v>14</v>
      </c>
      <c r="C19" s="41">
        <v>3</v>
      </c>
      <c r="D19" s="42"/>
      <c r="E19" s="42">
        <v>1</v>
      </c>
      <c r="F19" s="42"/>
      <c r="G19" s="42">
        <v>1</v>
      </c>
      <c r="H19" s="43">
        <v>1</v>
      </c>
      <c r="I19" s="41">
        <f t="shared" si="0"/>
        <v>6</v>
      </c>
      <c r="J19" s="42">
        <v>2</v>
      </c>
      <c r="K19" s="43">
        <v>4</v>
      </c>
      <c r="L19" s="41">
        <v>161</v>
      </c>
      <c r="M19" s="42">
        <v>140</v>
      </c>
      <c r="N19" s="181">
        <v>159</v>
      </c>
      <c r="O19" s="48">
        <f t="shared" si="1"/>
        <v>1</v>
      </c>
      <c r="P19" s="49">
        <v>0.3333333333333333</v>
      </c>
      <c r="Q19" s="49">
        <v>0.6666666666666666</v>
      </c>
      <c r="R19" s="167">
        <v>0.35</v>
      </c>
      <c r="S19" s="168">
        <v>0.3</v>
      </c>
      <c r="T19" s="182">
        <v>0.34</v>
      </c>
      <c r="V19" s="477"/>
      <c r="W19" s="18" t="s">
        <v>14</v>
      </c>
      <c r="X19" s="41"/>
      <c r="Y19" s="42"/>
      <c r="Z19" s="42"/>
      <c r="AA19" s="42"/>
      <c r="AB19" s="42"/>
      <c r="AC19" s="43"/>
      <c r="AD19" s="41">
        <f t="shared" si="2"/>
        <v>0</v>
      </c>
      <c r="AE19" s="42"/>
      <c r="AF19" s="43"/>
      <c r="AG19" s="41">
        <v>9</v>
      </c>
      <c r="AH19" s="42">
        <v>5</v>
      </c>
      <c r="AI19" s="181">
        <v>8</v>
      </c>
      <c r="AJ19" s="51">
        <f t="shared" si="3"/>
        <v>0</v>
      </c>
      <c r="AK19" s="49">
        <v>0</v>
      </c>
      <c r="AL19" s="50">
        <v>0</v>
      </c>
      <c r="AM19" s="167">
        <v>0.02</v>
      </c>
      <c r="AN19" s="168">
        <v>0.01</v>
      </c>
      <c r="AO19" s="182">
        <v>0.02</v>
      </c>
    </row>
    <row r="20" spans="1:41" s="178" customFormat="1" ht="13.5" customHeight="1">
      <c r="A20" s="477"/>
      <c r="B20" s="18" t="s">
        <v>15</v>
      </c>
      <c r="C20" s="41">
        <v>2</v>
      </c>
      <c r="D20" s="42"/>
      <c r="E20" s="42"/>
      <c r="F20" s="42"/>
      <c r="G20" s="42">
        <v>3</v>
      </c>
      <c r="H20" s="43"/>
      <c r="I20" s="41">
        <f t="shared" si="0"/>
        <v>5</v>
      </c>
      <c r="J20" s="42">
        <v>9</v>
      </c>
      <c r="K20" s="43">
        <v>3</v>
      </c>
      <c r="L20" s="41">
        <v>162</v>
      </c>
      <c r="M20" s="42">
        <v>186</v>
      </c>
      <c r="N20" s="181">
        <v>206</v>
      </c>
      <c r="O20" s="48">
        <f t="shared" si="1"/>
        <v>0.8333333333333334</v>
      </c>
      <c r="P20" s="49">
        <v>1.5</v>
      </c>
      <c r="Q20" s="49">
        <v>0.5</v>
      </c>
      <c r="R20" s="167">
        <v>0.35</v>
      </c>
      <c r="S20" s="168">
        <v>0.4</v>
      </c>
      <c r="T20" s="182">
        <v>0.44</v>
      </c>
      <c r="V20" s="477"/>
      <c r="W20" s="18" t="s">
        <v>15</v>
      </c>
      <c r="X20" s="41"/>
      <c r="Y20" s="42"/>
      <c r="Z20" s="42"/>
      <c r="AA20" s="42"/>
      <c r="AB20" s="42"/>
      <c r="AC20" s="43"/>
      <c r="AD20" s="41">
        <f t="shared" si="2"/>
        <v>0</v>
      </c>
      <c r="AE20" s="42"/>
      <c r="AF20" s="43"/>
      <c r="AG20" s="41">
        <v>8</v>
      </c>
      <c r="AH20" s="42">
        <v>6</v>
      </c>
      <c r="AI20" s="181">
        <v>9</v>
      </c>
      <c r="AJ20" s="51">
        <f t="shared" si="3"/>
        <v>0</v>
      </c>
      <c r="AK20" s="49">
        <v>0</v>
      </c>
      <c r="AL20" s="50">
        <v>0</v>
      </c>
      <c r="AM20" s="167">
        <v>0.02</v>
      </c>
      <c r="AN20" s="168">
        <v>0.01</v>
      </c>
      <c r="AO20" s="182">
        <v>0.02</v>
      </c>
    </row>
    <row r="21" spans="1:41" s="178" customFormat="1" ht="13.5" customHeight="1">
      <c r="A21" s="478"/>
      <c r="B21" s="18" t="s">
        <v>16</v>
      </c>
      <c r="C21" s="56">
        <v>2</v>
      </c>
      <c r="D21" s="57"/>
      <c r="E21" s="57">
        <v>1</v>
      </c>
      <c r="F21" s="57"/>
      <c r="G21" s="57"/>
      <c r="H21" s="58">
        <v>1</v>
      </c>
      <c r="I21" s="56">
        <f t="shared" si="0"/>
        <v>4</v>
      </c>
      <c r="J21" s="57">
        <v>2</v>
      </c>
      <c r="K21" s="58">
        <v>2</v>
      </c>
      <c r="L21" s="56">
        <v>188</v>
      </c>
      <c r="M21" s="57">
        <v>219</v>
      </c>
      <c r="N21" s="317">
        <v>180</v>
      </c>
      <c r="O21" s="63">
        <f t="shared" si="1"/>
        <v>0.6666666666666666</v>
      </c>
      <c r="P21" s="64">
        <v>0.3333333333333333</v>
      </c>
      <c r="Q21" s="64">
        <v>0.3333333333333333</v>
      </c>
      <c r="R21" s="179">
        <v>0.41</v>
      </c>
      <c r="S21" s="180">
        <v>0.47</v>
      </c>
      <c r="T21" s="318">
        <v>0.39</v>
      </c>
      <c r="V21" s="478"/>
      <c r="W21" s="18" t="s">
        <v>16</v>
      </c>
      <c r="X21" s="56"/>
      <c r="Y21" s="57"/>
      <c r="Z21" s="57"/>
      <c r="AA21" s="57"/>
      <c r="AB21" s="57"/>
      <c r="AC21" s="58"/>
      <c r="AD21" s="56">
        <f t="shared" si="2"/>
        <v>0</v>
      </c>
      <c r="AE21" s="57"/>
      <c r="AF21" s="58"/>
      <c r="AG21" s="56">
        <v>8</v>
      </c>
      <c r="AH21" s="57">
        <v>12</v>
      </c>
      <c r="AI21" s="317">
        <v>12</v>
      </c>
      <c r="AJ21" s="66">
        <f t="shared" si="3"/>
        <v>0</v>
      </c>
      <c r="AK21" s="64">
        <v>0</v>
      </c>
      <c r="AL21" s="65">
        <v>0</v>
      </c>
      <c r="AM21" s="179">
        <v>0.02</v>
      </c>
      <c r="AN21" s="180">
        <v>0.03</v>
      </c>
      <c r="AO21" s="318">
        <v>0.03</v>
      </c>
    </row>
    <row r="22" spans="1:41" s="178" customFormat="1" ht="13.5" customHeight="1">
      <c r="A22" s="480">
        <v>5</v>
      </c>
      <c r="B22" s="17" t="s">
        <v>17</v>
      </c>
      <c r="C22" s="128"/>
      <c r="D22" s="129"/>
      <c r="E22" s="129"/>
      <c r="F22" s="129"/>
      <c r="G22" s="129">
        <v>1</v>
      </c>
      <c r="H22" s="130"/>
      <c r="I22" s="128">
        <f t="shared" si="0"/>
        <v>1</v>
      </c>
      <c r="J22" s="129">
        <v>4</v>
      </c>
      <c r="K22" s="130">
        <v>4</v>
      </c>
      <c r="L22" s="128">
        <v>145</v>
      </c>
      <c r="M22" s="129">
        <v>197</v>
      </c>
      <c r="N22" s="183">
        <v>172</v>
      </c>
      <c r="O22" s="80">
        <f t="shared" si="1"/>
        <v>0.16666666666666666</v>
      </c>
      <c r="P22" s="81">
        <v>0.6666666666666666</v>
      </c>
      <c r="Q22" s="81">
        <v>0.6666666666666666</v>
      </c>
      <c r="R22" s="171">
        <v>0.31</v>
      </c>
      <c r="S22" s="172">
        <v>0.42</v>
      </c>
      <c r="T22" s="184">
        <v>0.37</v>
      </c>
      <c r="V22" s="480">
        <v>5</v>
      </c>
      <c r="W22" s="17" t="s">
        <v>17</v>
      </c>
      <c r="X22" s="128"/>
      <c r="Y22" s="129"/>
      <c r="Z22" s="129"/>
      <c r="AA22" s="129"/>
      <c r="AB22" s="129"/>
      <c r="AC22" s="130"/>
      <c r="AD22" s="128">
        <f t="shared" si="2"/>
        <v>0</v>
      </c>
      <c r="AE22" s="129"/>
      <c r="AF22" s="130"/>
      <c r="AG22" s="128">
        <v>6</v>
      </c>
      <c r="AH22" s="129">
        <v>7</v>
      </c>
      <c r="AI22" s="183">
        <v>14</v>
      </c>
      <c r="AJ22" s="83">
        <f t="shared" si="3"/>
        <v>0</v>
      </c>
      <c r="AK22" s="81">
        <v>0</v>
      </c>
      <c r="AL22" s="82">
        <v>0</v>
      </c>
      <c r="AM22" s="171">
        <v>0.01</v>
      </c>
      <c r="AN22" s="172">
        <v>0.02</v>
      </c>
      <c r="AO22" s="184">
        <v>0.03</v>
      </c>
    </row>
    <row r="23" spans="1:41" s="178" customFormat="1" ht="13.5" customHeight="1">
      <c r="A23" s="480"/>
      <c r="B23" s="18" t="s">
        <v>18</v>
      </c>
      <c r="C23" s="41">
        <v>4</v>
      </c>
      <c r="D23" s="42"/>
      <c r="E23" s="42">
        <v>1</v>
      </c>
      <c r="F23" s="42"/>
      <c r="G23" s="42"/>
      <c r="H23" s="43">
        <v>1</v>
      </c>
      <c r="I23" s="41">
        <f t="shared" si="0"/>
        <v>6</v>
      </c>
      <c r="J23" s="42">
        <v>4</v>
      </c>
      <c r="K23" s="43">
        <v>1</v>
      </c>
      <c r="L23" s="41">
        <v>164</v>
      </c>
      <c r="M23" s="42">
        <v>176</v>
      </c>
      <c r="N23" s="181">
        <v>180</v>
      </c>
      <c r="O23" s="48">
        <f t="shared" si="1"/>
        <v>1</v>
      </c>
      <c r="P23" s="49">
        <v>0.6666666666666666</v>
      </c>
      <c r="Q23" s="49">
        <v>0.16666666666666666</v>
      </c>
      <c r="R23" s="167">
        <v>0.35</v>
      </c>
      <c r="S23" s="168">
        <v>0.38</v>
      </c>
      <c r="T23" s="182">
        <v>0.39</v>
      </c>
      <c r="V23" s="480"/>
      <c r="W23" s="18" t="s">
        <v>18</v>
      </c>
      <c r="X23" s="41"/>
      <c r="Y23" s="42"/>
      <c r="Z23" s="42"/>
      <c r="AA23" s="42"/>
      <c r="AB23" s="42"/>
      <c r="AC23" s="43"/>
      <c r="AD23" s="41">
        <f t="shared" si="2"/>
        <v>0</v>
      </c>
      <c r="AE23" s="42"/>
      <c r="AF23" s="43"/>
      <c r="AG23" s="41">
        <v>10</v>
      </c>
      <c r="AH23" s="42">
        <v>11</v>
      </c>
      <c r="AI23" s="181">
        <v>1</v>
      </c>
      <c r="AJ23" s="51">
        <f t="shared" si="3"/>
        <v>0</v>
      </c>
      <c r="AK23" s="49">
        <v>0</v>
      </c>
      <c r="AL23" s="50">
        <v>0</v>
      </c>
      <c r="AM23" s="167">
        <v>0.02</v>
      </c>
      <c r="AN23" s="168">
        <v>0.02</v>
      </c>
      <c r="AO23" s="182">
        <v>0</v>
      </c>
    </row>
    <row r="24" spans="1:41" s="178" customFormat="1" ht="13.5" customHeight="1">
      <c r="A24" s="480"/>
      <c r="B24" s="18" t="s">
        <v>19</v>
      </c>
      <c r="C24" s="41">
        <v>2</v>
      </c>
      <c r="D24" s="42"/>
      <c r="E24" s="42"/>
      <c r="F24" s="42">
        <v>1</v>
      </c>
      <c r="G24" s="42">
        <v>1</v>
      </c>
      <c r="H24" s="43"/>
      <c r="I24" s="41">
        <f t="shared" si="0"/>
        <v>4</v>
      </c>
      <c r="J24" s="42">
        <v>8</v>
      </c>
      <c r="K24" s="43">
        <v>10</v>
      </c>
      <c r="L24" s="41">
        <v>186</v>
      </c>
      <c r="M24" s="42">
        <v>218</v>
      </c>
      <c r="N24" s="181">
        <v>195</v>
      </c>
      <c r="O24" s="48">
        <f t="shared" si="1"/>
        <v>0.6666666666666666</v>
      </c>
      <c r="P24" s="49">
        <v>1.3333333333333333</v>
      </c>
      <c r="Q24" s="49">
        <v>1.6666666666666667</v>
      </c>
      <c r="R24" s="167">
        <v>0.4</v>
      </c>
      <c r="S24" s="168">
        <v>0.47</v>
      </c>
      <c r="T24" s="182">
        <v>0.42</v>
      </c>
      <c r="V24" s="480"/>
      <c r="W24" s="18" t="s">
        <v>19</v>
      </c>
      <c r="X24" s="41"/>
      <c r="Y24" s="42"/>
      <c r="Z24" s="42"/>
      <c r="AA24" s="42"/>
      <c r="AB24" s="42"/>
      <c r="AC24" s="43"/>
      <c r="AD24" s="41">
        <f t="shared" si="2"/>
        <v>0</v>
      </c>
      <c r="AE24" s="42"/>
      <c r="AF24" s="43"/>
      <c r="AG24" s="41">
        <v>9</v>
      </c>
      <c r="AH24" s="42">
        <v>18</v>
      </c>
      <c r="AI24" s="181">
        <v>13</v>
      </c>
      <c r="AJ24" s="51">
        <f t="shared" si="3"/>
        <v>0</v>
      </c>
      <c r="AK24" s="49">
        <v>0</v>
      </c>
      <c r="AL24" s="50">
        <v>0</v>
      </c>
      <c r="AM24" s="167">
        <v>0.02</v>
      </c>
      <c r="AN24" s="168">
        <v>0.04</v>
      </c>
      <c r="AO24" s="182">
        <v>0.03</v>
      </c>
    </row>
    <row r="25" spans="1:41" s="178" customFormat="1" ht="13.5" customHeight="1">
      <c r="A25" s="480"/>
      <c r="B25" s="18" t="s">
        <v>20</v>
      </c>
      <c r="C25" s="41">
        <v>1</v>
      </c>
      <c r="D25" s="42"/>
      <c r="E25" s="42"/>
      <c r="F25" s="42"/>
      <c r="G25" s="42">
        <v>1</v>
      </c>
      <c r="H25" s="43">
        <v>2</v>
      </c>
      <c r="I25" s="41">
        <f t="shared" si="0"/>
        <v>4</v>
      </c>
      <c r="J25" s="42">
        <v>4</v>
      </c>
      <c r="K25" s="43">
        <v>13</v>
      </c>
      <c r="L25" s="41">
        <v>188</v>
      </c>
      <c r="M25" s="42">
        <v>215</v>
      </c>
      <c r="N25" s="181">
        <v>200</v>
      </c>
      <c r="O25" s="48">
        <f t="shared" si="1"/>
        <v>0.6666666666666666</v>
      </c>
      <c r="P25" s="49">
        <v>0.6666666666666666</v>
      </c>
      <c r="Q25" s="49">
        <v>2.1666666666666665</v>
      </c>
      <c r="R25" s="167">
        <v>0.4</v>
      </c>
      <c r="S25" s="168">
        <v>0.46</v>
      </c>
      <c r="T25" s="182">
        <v>0.43</v>
      </c>
      <c r="V25" s="480"/>
      <c r="W25" s="18" t="s">
        <v>20</v>
      </c>
      <c r="X25" s="41"/>
      <c r="Y25" s="42"/>
      <c r="Z25" s="42"/>
      <c r="AA25" s="42"/>
      <c r="AB25" s="42"/>
      <c r="AC25" s="43"/>
      <c r="AD25" s="41">
        <f t="shared" si="2"/>
        <v>0</v>
      </c>
      <c r="AE25" s="42"/>
      <c r="AF25" s="43"/>
      <c r="AG25" s="41">
        <v>10</v>
      </c>
      <c r="AH25" s="42">
        <v>7</v>
      </c>
      <c r="AI25" s="181">
        <v>12</v>
      </c>
      <c r="AJ25" s="51">
        <f t="shared" si="3"/>
        <v>0</v>
      </c>
      <c r="AK25" s="49">
        <v>0</v>
      </c>
      <c r="AL25" s="50">
        <v>0</v>
      </c>
      <c r="AM25" s="167">
        <v>0.02</v>
      </c>
      <c r="AN25" s="168">
        <v>0.02</v>
      </c>
      <c r="AO25" s="182">
        <v>0.03</v>
      </c>
    </row>
    <row r="26" spans="1:41" s="178" customFormat="1" ht="13.5" customHeight="1">
      <c r="A26" s="489">
        <v>6</v>
      </c>
      <c r="B26" s="17" t="s">
        <v>21</v>
      </c>
      <c r="C26" s="128">
        <v>5</v>
      </c>
      <c r="D26" s="129"/>
      <c r="E26" s="129"/>
      <c r="F26" s="129"/>
      <c r="G26" s="129"/>
      <c r="H26" s="130"/>
      <c r="I26" s="128">
        <f t="shared" si="0"/>
        <v>5</v>
      </c>
      <c r="J26" s="129">
        <v>6</v>
      </c>
      <c r="K26" s="130">
        <v>5</v>
      </c>
      <c r="L26" s="128">
        <v>210</v>
      </c>
      <c r="M26" s="129">
        <v>234</v>
      </c>
      <c r="N26" s="183">
        <v>240</v>
      </c>
      <c r="O26" s="80">
        <f t="shared" si="1"/>
        <v>0.8333333333333334</v>
      </c>
      <c r="P26" s="81">
        <v>1</v>
      </c>
      <c r="Q26" s="81">
        <v>0.8333333333333334</v>
      </c>
      <c r="R26" s="171">
        <v>0.45</v>
      </c>
      <c r="S26" s="172">
        <v>0.5</v>
      </c>
      <c r="T26" s="184">
        <v>0.52</v>
      </c>
      <c r="V26" s="489">
        <v>6</v>
      </c>
      <c r="W26" s="17" t="s">
        <v>21</v>
      </c>
      <c r="X26" s="128"/>
      <c r="Y26" s="129"/>
      <c r="Z26" s="129"/>
      <c r="AA26" s="129"/>
      <c r="AB26" s="129"/>
      <c r="AC26" s="130"/>
      <c r="AD26" s="128">
        <f t="shared" si="2"/>
        <v>0</v>
      </c>
      <c r="AE26" s="129"/>
      <c r="AF26" s="130"/>
      <c r="AG26" s="128">
        <v>14</v>
      </c>
      <c r="AH26" s="129">
        <v>9</v>
      </c>
      <c r="AI26" s="183">
        <v>11</v>
      </c>
      <c r="AJ26" s="83">
        <f t="shared" si="3"/>
        <v>0</v>
      </c>
      <c r="AK26" s="81">
        <v>0</v>
      </c>
      <c r="AL26" s="82">
        <v>0</v>
      </c>
      <c r="AM26" s="171">
        <v>0.03</v>
      </c>
      <c r="AN26" s="172">
        <v>0.02</v>
      </c>
      <c r="AO26" s="184">
        <v>0.02</v>
      </c>
    </row>
    <row r="27" spans="1:41" s="178" customFormat="1" ht="13.5" customHeight="1">
      <c r="A27" s="477"/>
      <c r="B27" s="18" t="s">
        <v>22</v>
      </c>
      <c r="C27" s="41">
        <v>5</v>
      </c>
      <c r="D27" s="42"/>
      <c r="E27" s="42"/>
      <c r="F27" s="42"/>
      <c r="G27" s="42"/>
      <c r="H27" s="43">
        <v>1</v>
      </c>
      <c r="I27" s="41">
        <f t="shared" si="0"/>
        <v>6</v>
      </c>
      <c r="J27" s="42">
        <v>4</v>
      </c>
      <c r="K27" s="43">
        <v>7</v>
      </c>
      <c r="L27" s="41">
        <v>276</v>
      </c>
      <c r="M27" s="42">
        <v>237</v>
      </c>
      <c r="N27" s="181">
        <v>210</v>
      </c>
      <c r="O27" s="48">
        <f t="shared" si="1"/>
        <v>1</v>
      </c>
      <c r="P27" s="49">
        <v>0.6666666666666666</v>
      </c>
      <c r="Q27" s="49">
        <v>1.1666666666666667</v>
      </c>
      <c r="R27" s="167">
        <v>0.59</v>
      </c>
      <c r="S27" s="168">
        <v>0.51</v>
      </c>
      <c r="T27" s="182">
        <v>0.45</v>
      </c>
      <c r="V27" s="477"/>
      <c r="W27" s="18" t="s">
        <v>22</v>
      </c>
      <c r="X27" s="41"/>
      <c r="Y27" s="42"/>
      <c r="Z27" s="42"/>
      <c r="AA27" s="42"/>
      <c r="AB27" s="42"/>
      <c r="AC27" s="43"/>
      <c r="AD27" s="41">
        <f t="shared" si="2"/>
        <v>0</v>
      </c>
      <c r="AE27" s="42"/>
      <c r="AF27" s="43"/>
      <c r="AG27" s="41">
        <v>11</v>
      </c>
      <c r="AH27" s="42">
        <v>16</v>
      </c>
      <c r="AI27" s="181">
        <v>11</v>
      </c>
      <c r="AJ27" s="51">
        <f t="shared" si="3"/>
        <v>0</v>
      </c>
      <c r="AK27" s="49">
        <v>0</v>
      </c>
      <c r="AL27" s="50">
        <v>0</v>
      </c>
      <c r="AM27" s="167">
        <v>0.02</v>
      </c>
      <c r="AN27" s="168">
        <v>0.03</v>
      </c>
      <c r="AO27" s="182">
        <v>0.02</v>
      </c>
    </row>
    <row r="28" spans="1:41" s="178" customFormat="1" ht="13.5" customHeight="1">
      <c r="A28" s="477"/>
      <c r="B28" s="18" t="s">
        <v>23</v>
      </c>
      <c r="C28" s="41">
        <v>4</v>
      </c>
      <c r="D28" s="42"/>
      <c r="E28" s="42">
        <v>1</v>
      </c>
      <c r="F28" s="42"/>
      <c r="G28" s="42"/>
      <c r="H28" s="43"/>
      <c r="I28" s="41">
        <f t="shared" si="0"/>
        <v>5</v>
      </c>
      <c r="J28" s="42">
        <v>4</v>
      </c>
      <c r="K28" s="43">
        <v>11</v>
      </c>
      <c r="L28" s="41">
        <v>240</v>
      </c>
      <c r="M28" s="42">
        <v>252</v>
      </c>
      <c r="N28" s="181">
        <v>222</v>
      </c>
      <c r="O28" s="48">
        <f t="shared" si="1"/>
        <v>0.8333333333333334</v>
      </c>
      <c r="P28" s="49">
        <v>0.6666666666666666</v>
      </c>
      <c r="Q28" s="49">
        <v>1.8333333333333333</v>
      </c>
      <c r="R28" s="167">
        <v>0.52</v>
      </c>
      <c r="S28" s="168">
        <v>0.54</v>
      </c>
      <c r="T28" s="182">
        <v>0.48</v>
      </c>
      <c r="V28" s="477"/>
      <c r="W28" s="18" t="s">
        <v>23</v>
      </c>
      <c r="X28" s="41"/>
      <c r="Y28" s="42"/>
      <c r="Z28" s="42"/>
      <c r="AA28" s="42"/>
      <c r="AB28" s="42"/>
      <c r="AC28" s="43"/>
      <c r="AD28" s="41">
        <f t="shared" si="2"/>
        <v>0</v>
      </c>
      <c r="AE28" s="42"/>
      <c r="AF28" s="43"/>
      <c r="AG28" s="41">
        <v>14</v>
      </c>
      <c r="AH28" s="42">
        <v>17</v>
      </c>
      <c r="AI28" s="181">
        <v>10</v>
      </c>
      <c r="AJ28" s="51">
        <f t="shared" si="3"/>
        <v>0</v>
      </c>
      <c r="AK28" s="49">
        <v>0</v>
      </c>
      <c r="AL28" s="50">
        <v>0</v>
      </c>
      <c r="AM28" s="167">
        <v>0.03</v>
      </c>
      <c r="AN28" s="168">
        <v>0.04</v>
      </c>
      <c r="AO28" s="182">
        <v>0.02</v>
      </c>
    </row>
    <row r="29" spans="1:41" s="178" customFormat="1" ht="13.5" customHeight="1">
      <c r="A29" s="477"/>
      <c r="B29" s="18" t="s">
        <v>24</v>
      </c>
      <c r="C29" s="41">
        <v>5</v>
      </c>
      <c r="D29" s="42"/>
      <c r="E29" s="42">
        <v>1</v>
      </c>
      <c r="F29" s="42"/>
      <c r="G29" s="42">
        <v>4</v>
      </c>
      <c r="H29" s="43">
        <v>2</v>
      </c>
      <c r="I29" s="41">
        <f t="shared" si="0"/>
        <v>12</v>
      </c>
      <c r="J29" s="42">
        <v>8</v>
      </c>
      <c r="K29" s="43">
        <v>13</v>
      </c>
      <c r="L29" s="41">
        <v>357</v>
      </c>
      <c r="M29" s="42">
        <v>208</v>
      </c>
      <c r="N29" s="181">
        <v>224</v>
      </c>
      <c r="O29" s="48">
        <f t="shared" si="1"/>
        <v>2</v>
      </c>
      <c r="P29" s="49">
        <v>1.3333333333333333</v>
      </c>
      <c r="Q29" s="49">
        <v>2.1666666666666665</v>
      </c>
      <c r="R29" s="167">
        <v>0.76</v>
      </c>
      <c r="S29" s="168">
        <v>0.45</v>
      </c>
      <c r="T29" s="182">
        <v>0.48</v>
      </c>
      <c r="V29" s="477"/>
      <c r="W29" s="18" t="s">
        <v>24</v>
      </c>
      <c r="X29" s="41"/>
      <c r="Y29" s="42"/>
      <c r="Z29" s="42"/>
      <c r="AA29" s="42"/>
      <c r="AB29" s="42"/>
      <c r="AC29" s="43"/>
      <c r="AD29" s="41">
        <f t="shared" si="2"/>
        <v>0</v>
      </c>
      <c r="AE29" s="42"/>
      <c r="AF29" s="43"/>
      <c r="AG29" s="41">
        <v>15</v>
      </c>
      <c r="AH29" s="42">
        <v>10</v>
      </c>
      <c r="AI29" s="181">
        <v>13</v>
      </c>
      <c r="AJ29" s="51">
        <f t="shared" si="3"/>
        <v>0</v>
      </c>
      <c r="AK29" s="49">
        <v>0</v>
      </c>
      <c r="AL29" s="50">
        <v>0</v>
      </c>
      <c r="AM29" s="167">
        <v>0.03</v>
      </c>
      <c r="AN29" s="168">
        <v>0.02</v>
      </c>
      <c r="AO29" s="182">
        <v>0.03</v>
      </c>
    </row>
    <row r="30" spans="1:41" s="178" customFormat="1" ht="13.5" customHeight="1">
      <c r="A30" s="478"/>
      <c r="B30" s="174">
        <v>26</v>
      </c>
      <c r="C30" s="56">
        <v>2</v>
      </c>
      <c r="D30" s="57">
        <v>1</v>
      </c>
      <c r="E30" s="57">
        <v>3</v>
      </c>
      <c r="F30" s="57"/>
      <c r="G30" s="57">
        <v>1</v>
      </c>
      <c r="H30" s="58"/>
      <c r="I30" s="56">
        <f t="shared" si="0"/>
        <v>7</v>
      </c>
      <c r="J30" s="57">
        <v>8</v>
      </c>
      <c r="K30" s="58">
        <v>6</v>
      </c>
      <c r="L30" s="56">
        <v>287</v>
      </c>
      <c r="M30" s="57">
        <v>190</v>
      </c>
      <c r="N30" s="317">
        <v>219</v>
      </c>
      <c r="O30" s="63">
        <f t="shared" si="1"/>
        <v>1.1666666666666667</v>
      </c>
      <c r="P30" s="64">
        <v>1.3333333333333333</v>
      </c>
      <c r="Q30" s="64">
        <v>1</v>
      </c>
      <c r="R30" s="179">
        <v>0.62</v>
      </c>
      <c r="S30" s="180">
        <v>0.41</v>
      </c>
      <c r="T30" s="318">
        <v>0.47</v>
      </c>
      <c r="V30" s="478"/>
      <c r="W30" s="174">
        <v>26</v>
      </c>
      <c r="X30" s="56"/>
      <c r="Y30" s="57"/>
      <c r="Z30" s="57"/>
      <c r="AA30" s="57"/>
      <c r="AB30" s="57"/>
      <c r="AC30" s="58"/>
      <c r="AD30" s="56">
        <f t="shared" si="2"/>
        <v>0</v>
      </c>
      <c r="AE30" s="57"/>
      <c r="AF30" s="58"/>
      <c r="AG30" s="56">
        <v>10</v>
      </c>
      <c r="AH30" s="57">
        <v>19</v>
      </c>
      <c r="AI30" s="317">
        <v>13</v>
      </c>
      <c r="AJ30" s="66">
        <f t="shared" si="3"/>
        <v>0</v>
      </c>
      <c r="AK30" s="64">
        <v>0</v>
      </c>
      <c r="AL30" s="65">
        <v>0</v>
      </c>
      <c r="AM30" s="179">
        <v>0.02</v>
      </c>
      <c r="AN30" s="180">
        <v>0.04</v>
      </c>
      <c r="AO30" s="318">
        <v>0.03</v>
      </c>
    </row>
    <row r="31" spans="1:41" s="178" customFormat="1" ht="13.5" customHeight="1">
      <c r="A31" s="489">
        <v>7</v>
      </c>
      <c r="B31" s="18" t="s">
        <v>26</v>
      </c>
      <c r="C31" s="41">
        <v>2</v>
      </c>
      <c r="D31" s="42"/>
      <c r="E31" s="42">
        <v>2</v>
      </c>
      <c r="F31" s="42"/>
      <c r="G31" s="42">
        <v>4</v>
      </c>
      <c r="H31" s="43">
        <v>4</v>
      </c>
      <c r="I31" s="41">
        <f t="shared" si="0"/>
        <v>12</v>
      </c>
      <c r="J31" s="42">
        <v>2</v>
      </c>
      <c r="K31" s="43">
        <v>7</v>
      </c>
      <c r="L31" s="41">
        <v>302</v>
      </c>
      <c r="M31" s="42">
        <v>188</v>
      </c>
      <c r="N31" s="181">
        <v>207</v>
      </c>
      <c r="O31" s="48">
        <f t="shared" si="1"/>
        <v>2</v>
      </c>
      <c r="P31" s="49">
        <v>0.3333333333333333</v>
      </c>
      <c r="Q31" s="49">
        <v>1.1666666666666667</v>
      </c>
      <c r="R31" s="167">
        <v>0.65</v>
      </c>
      <c r="S31" s="168">
        <v>0.41</v>
      </c>
      <c r="T31" s="182">
        <v>0.45</v>
      </c>
      <c r="V31" s="489">
        <v>7</v>
      </c>
      <c r="W31" s="18" t="s">
        <v>26</v>
      </c>
      <c r="X31" s="41"/>
      <c r="Y31" s="42"/>
      <c r="Z31" s="42"/>
      <c r="AA31" s="42"/>
      <c r="AB31" s="42"/>
      <c r="AC31" s="43"/>
      <c r="AD31" s="41">
        <f t="shared" si="2"/>
        <v>0</v>
      </c>
      <c r="AE31" s="42"/>
      <c r="AF31" s="43"/>
      <c r="AG31" s="41">
        <v>10</v>
      </c>
      <c r="AH31" s="42">
        <v>7</v>
      </c>
      <c r="AI31" s="181">
        <v>6</v>
      </c>
      <c r="AJ31" s="51">
        <f t="shared" si="3"/>
        <v>0</v>
      </c>
      <c r="AK31" s="49">
        <v>0</v>
      </c>
      <c r="AL31" s="50">
        <v>0</v>
      </c>
      <c r="AM31" s="167">
        <v>0.02</v>
      </c>
      <c r="AN31" s="168">
        <v>0.02</v>
      </c>
      <c r="AO31" s="182">
        <v>0.01</v>
      </c>
    </row>
    <row r="32" spans="1:41" s="178" customFormat="1" ht="13.5" customHeight="1">
      <c r="A32" s="477"/>
      <c r="B32" s="18" t="s">
        <v>27</v>
      </c>
      <c r="C32" s="41">
        <v>2</v>
      </c>
      <c r="D32" s="42">
        <v>1</v>
      </c>
      <c r="E32" s="42">
        <v>1</v>
      </c>
      <c r="F32" s="42">
        <v>1</v>
      </c>
      <c r="G32" s="42">
        <v>3</v>
      </c>
      <c r="H32" s="43">
        <v>2</v>
      </c>
      <c r="I32" s="41">
        <f t="shared" si="0"/>
        <v>10</v>
      </c>
      <c r="J32" s="42">
        <v>2</v>
      </c>
      <c r="K32" s="43">
        <v>6</v>
      </c>
      <c r="L32" s="41">
        <v>323</v>
      </c>
      <c r="M32" s="42">
        <v>156</v>
      </c>
      <c r="N32" s="181">
        <v>182</v>
      </c>
      <c r="O32" s="48">
        <f t="shared" si="1"/>
        <v>1.6666666666666667</v>
      </c>
      <c r="P32" s="49">
        <v>0.3333333333333333</v>
      </c>
      <c r="Q32" s="49">
        <v>1</v>
      </c>
      <c r="R32" s="167">
        <v>0.69</v>
      </c>
      <c r="S32" s="168">
        <v>0.34</v>
      </c>
      <c r="T32" s="182">
        <v>0.39</v>
      </c>
      <c r="V32" s="477"/>
      <c r="W32" s="18" t="s">
        <v>27</v>
      </c>
      <c r="X32" s="41"/>
      <c r="Y32" s="42"/>
      <c r="Z32" s="42"/>
      <c r="AA32" s="42"/>
      <c r="AB32" s="42"/>
      <c r="AC32" s="43"/>
      <c r="AD32" s="41">
        <f t="shared" si="2"/>
        <v>0</v>
      </c>
      <c r="AE32" s="42"/>
      <c r="AF32" s="43"/>
      <c r="AG32" s="41">
        <v>9</v>
      </c>
      <c r="AH32" s="42">
        <v>18</v>
      </c>
      <c r="AI32" s="181">
        <v>5</v>
      </c>
      <c r="AJ32" s="51">
        <f t="shared" si="3"/>
        <v>0</v>
      </c>
      <c r="AK32" s="49">
        <v>0</v>
      </c>
      <c r="AL32" s="50">
        <v>0</v>
      </c>
      <c r="AM32" s="167">
        <v>0.02</v>
      </c>
      <c r="AN32" s="168">
        <v>0.04</v>
      </c>
      <c r="AO32" s="182">
        <v>0.01</v>
      </c>
    </row>
    <row r="33" spans="1:41" s="178" customFormat="1" ht="13.5" customHeight="1">
      <c r="A33" s="477"/>
      <c r="B33" s="18" t="s">
        <v>28</v>
      </c>
      <c r="C33" s="41">
        <v>1</v>
      </c>
      <c r="D33" s="42"/>
      <c r="E33" s="42">
        <v>1</v>
      </c>
      <c r="F33" s="42"/>
      <c r="G33" s="42">
        <v>2</v>
      </c>
      <c r="H33" s="43"/>
      <c r="I33" s="41">
        <f t="shared" si="0"/>
        <v>4</v>
      </c>
      <c r="J33" s="42">
        <v>2</v>
      </c>
      <c r="K33" s="43">
        <v>3</v>
      </c>
      <c r="L33" s="41">
        <v>266</v>
      </c>
      <c r="M33" s="42">
        <v>172</v>
      </c>
      <c r="N33" s="181">
        <v>165</v>
      </c>
      <c r="O33" s="48">
        <f t="shared" si="1"/>
        <v>0.6666666666666666</v>
      </c>
      <c r="P33" s="49">
        <v>0.3333333333333333</v>
      </c>
      <c r="Q33" s="49">
        <v>0.5</v>
      </c>
      <c r="R33" s="167">
        <v>0.57</v>
      </c>
      <c r="S33" s="168">
        <v>0.37</v>
      </c>
      <c r="T33" s="182">
        <v>0.36</v>
      </c>
      <c r="V33" s="477"/>
      <c r="W33" s="18" t="s">
        <v>28</v>
      </c>
      <c r="X33" s="41"/>
      <c r="Y33" s="42"/>
      <c r="Z33" s="42"/>
      <c r="AA33" s="42"/>
      <c r="AB33" s="42"/>
      <c r="AC33" s="43"/>
      <c r="AD33" s="41">
        <f t="shared" si="2"/>
        <v>0</v>
      </c>
      <c r="AE33" s="42"/>
      <c r="AF33" s="43"/>
      <c r="AG33" s="41">
        <v>5</v>
      </c>
      <c r="AH33" s="42">
        <v>11</v>
      </c>
      <c r="AI33" s="181">
        <v>9</v>
      </c>
      <c r="AJ33" s="51">
        <f t="shared" si="3"/>
        <v>0</v>
      </c>
      <c r="AK33" s="49">
        <v>0</v>
      </c>
      <c r="AL33" s="50">
        <v>0</v>
      </c>
      <c r="AM33" s="167">
        <v>0.01</v>
      </c>
      <c r="AN33" s="168">
        <v>0.02</v>
      </c>
      <c r="AO33" s="182">
        <v>0.02</v>
      </c>
    </row>
    <row r="34" spans="1:41" s="178" customFormat="1" ht="13.5" customHeight="1">
      <c r="A34" s="478"/>
      <c r="B34" s="18" t="s">
        <v>29</v>
      </c>
      <c r="C34" s="41">
        <v>2</v>
      </c>
      <c r="D34" s="42"/>
      <c r="E34" s="42">
        <v>1</v>
      </c>
      <c r="F34" s="42"/>
      <c r="G34" s="42">
        <v>3</v>
      </c>
      <c r="H34" s="43">
        <v>5</v>
      </c>
      <c r="I34" s="41">
        <f t="shared" si="0"/>
        <v>11</v>
      </c>
      <c r="J34" s="42">
        <v>4</v>
      </c>
      <c r="K34" s="43">
        <v>3</v>
      </c>
      <c r="L34" s="41">
        <v>312</v>
      </c>
      <c r="M34" s="42">
        <v>170</v>
      </c>
      <c r="N34" s="181">
        <v>162</v>
      </c>
      <c r="O34" s="48">
        <f t="shared" si="1"/>
        <v>1.8333333333333333</v>
      </c>
      <c r="P34" s="49">
        <v>0.6666666666666666</v>
      </c>
      <c r="Q34" s="49">
        <v>0.5</v>
      </c>
      <c r="R34" s="167">
        <v>0.67</v>
      </c>
      <c r="S34" s="168">
        <v>0.37</v>
      </c>
      <c r="T34" s="182">
        <v>0.35</v>
      </c>
      <c r="V34" s="478"/>
      <c r="W34" s="18" t="s">
        <v>29</v>
      </c>
      <c r="X34" s="41"/>
      <c r="Y34" s="42"/>
      <c r="Z34" s="42"/>
      <c r="AA34" s="42"/>
      <c r="AB34" s="42"/>
      <c r="AC34" s="43"/>
      <c r="AD34" s="41">
        <f t="shared" si="2"/>
        <v>0</v>
      </c>
      <c r="AE34" s="42"/>
      <c r="AF34" s="43"/>
      <c r="AG34" s="41">
        <v>11</v>
      </c>
      <c r="AH34" s="42">
        <v>19</v>
      </c>
      <c r="AI34" s="181">
        <v>12</v>
      </c>
      <c r="AJ34" s="51">
        <f t="shared" si="3"/>
        <v>0</v>
      </c>
      <c r="AK34" s="49">
        <v>0</v>
      </c>
      <c r="AL34" s="50">
        <v>0</v>
      </c>
      <c r="AM34" s="167">
        <v>0.02</v>
      </c>
      <c r="AN34" s="168">
        <v>0.04</v>
      </c>
      <c r="AO34" s="182">
        <v>0.03</v>
      </c>
    </row>
    <row r="35" spans="1:41" s="178" customFormat="1" ht="13.5" customHeight="1">
      <c r="A35" s="480">
        <v>8</v>
      </c>
      <c r="B35" s="17" t="s">
        <v>30</v>
      </c>
      <c r="C35" s="128">
        <v>4</v>
      </c>
      <c r="D35" s="129"/>
      <c r="E35" s="129"/>
      <c r="F35" s="129"/>
      <c r="G35" s="129">
        <v>5</v>
      </c>
      <c r="H35" s="130">
        <v>3</v>
      </c>
      <c r="I35" s="128">
        <f t="shared" si="0"/>
        <v>12</v>
      </c>
      <c r="J35" s="129">
        <v>4</v>
      </c>
      <c r="K35" s="130">
        <v>7</v>
      </c>
      <c r="L35" s="128">
        <v>302</v>
      </c>
      <c r="M35" s="129">
        <v>160</v>
      </c>
      <c r="N35" s="183">
        <v>148</v>
      </c>
      <c r="O35" s="80">
        <f t="shared" si="1"/>
        <v>2</v>
      </c>
      <c r="P35" s="81">
        <v>0.6666666666666666</v>
      </c>
      <c r="Q35" s="81">
        <v>1.1666666666666667</v>
      </c>
      <c r="R35" s="171">
        <v>0.65</v>
      </c>
      <c r="S35" s="172">
        <v>0.35</v>
      </c>
      <c r="T35" s="184">
        <v>0.32</v>
      </c>
      <c r="V35" s="480">
        <v>8</v>
      </c>
      <c r="W35" s="17" t="s">
        <v>30</v>
      </c>
      <c r="X35" s="128"/>
      <c r="Y35" s="129"/>
      <c r="Z35" s="129"/>
      <c r="AA35" s="129"/>
      <c r="AB35" s="129"/>
      <c r="AC35" s="130"/>
      <c r="AD35" s="128">
        <f t="shared" si="2"/>
        <v>0</v>
      </c>
      <c r="AE35" s="129"/>
      <c r="AF35" s="130"/>
      <c r="AG35" s="128">
        <v>12</v>
      </c>
      <c r="AH35" s="129">
        <v>18</v>
      </c>
      <c r="AI35" s="183">
        <v>8</v>
      </c>
      <c r="AJ35" s="83">
        <f t="shared" si="3"/>
        <v>0</v>
      </c>
      <c r="AK35" s="81">
        <v>0</v>
      </c>
      <c r="AL35" s="82">
        <v>0</v>
      </c>
      <c r="AM35" s="171">
        <v>0.03</v>
      </c>
      <c r="AN35" s="172">
        <v>0.04</v>
      </c>
      <c r="AO35" s="184">
        <v>0.02</v>
      </c>
    </row>
    <row r="36" spans="1:41" s="178" customFormat="1" ht="13.5" customHeight="1">
      <c r="A36" s="480"/>
      <c r="B36" s="18" t="s">
        <v>31</v>
      </c>
      <c r="C36" s="41">
        <v>4</v>
      </c>
      <c r="D36" s="42"/>
      <c r="E36" s="42">
        <v>1</v>
      </c>
      <c r="F36" s="42"/>
      <c r="G36" s="42">
        <v>5</v>
      </c>
      <c r="H36" s="43"/>
      <c r="I36" s="41">
        <f t="shared" si="0"/>
        <v>10</v>
      </c>
      <c r="J36" s="42">
        <v>4</v>
      </c>
      <c r="K36" s="43">
        <v>4</v>
      </c>
      <c r="L36" s="41">
        <v>322</v>
      </c>
      <c r="M36" s="42">
        <v>157</v>
      </c>
      <c r="N36" s="181">
        <v>168</v>
      </c>
      <c r="O36" s="48">
        <f t="shared" si="1"/>
        <v>1.6666666666666667</v>
      </c>
      <c r="P36" s="49">
        <v>0.6666666666666666</v>
      </c>
      <c r="Q36" s="49">
        <v>0.6666666666666666</v>
      </c>
      <c r="R36" s="167">
        <v>0.69</v>
      </c>
      <c r="S36" s="168">
        <v>0.34</v>
      </c>
      <c r="T36" s="182">
        <v>0.36</v>
      </c>
      <c r="V36" s="480"/>
      <c r="W36" s="18" t="s">
        <v>31</v>
      </c>
      <c r="X36" s="41"/>
      <c r="Y36" s="42"/>
      <c r="Z36" s="42"/>
      <c r="AA36" s="42"/>
      <c r="AB36" s="42"/>
      <c r="AC36" s="43"/>
      <c r="AD36" s="41">
        <f t="shared" si="2"/>
        <v>0</v>
      </c>
      <c r="AE36" s="42"/>
      <c r="AF36" s="43"/>
      <c r="AG36" s="41">
        <v>20</v>
      </c>
      <c r="AH36" s="42">
        <v>17</v>
      </c>
      <c r="AI36" s="181">
        <v>7</v>
      </c>
      <c r="AJ36" s="51">
        <f t="shared" si="3"/>
        <v>0</v>
      </c>
      <c r="AK36" s="49">
        <v>0</v>
      </c>
      <c r="AL36" s="50">
        <v>0</v>
      </c>
      <c r="AM36" s="167">
        <v>0.04</v>
      </c>
      <c r="AN36" s="168">
        <v>0.04</v>
      </c>
      <c r="AO36" s="182">
        <v>0.02</v>
      </c>
    </row>
    <row r="37" spans="1:41" s="178" customFormat="1" ht="13.5" customHeight="1">
      <c r="A37" s="480"/>
      <c r="B37" s="18" t="s">
        <v>32</v>
      </c>
      <c r="C37" s="41">
        <v>2</v>
      </c>
      <c r="D37" s="42"/>
      <c r="E37" s="42">
        <v>2</v>
      </c>
      <c r="F37" s="42"/>
      <c r="G37" s="42">
        <v>5</v>
      </c>
      <c r="H37" s="43">
        <v>1</v>
      </c>
      <c r="I37" s="41">
        <f t="shared" si="0"/>
        <v>10</v>
      </c>
      <c r="J37" s="42">
        <v>1</v>
      </c>
      <c r="K37" s="43">
        <v>2</v>
      </c>
      <c r="L37" s="41">
        <v>345</v>
      </c>
      <c r="M37" s="42">
        <v>152</v>
      </c>
      <c r="N37" s="181">
        <v>179</v>
      </c>
      <c r="O37" s="48">
        <f t="shared" si="1"/>
        <v>1.6666666666666667</v>
      </c>
      <c r="P37" s="49">
        <v>0.16666666666666666</v>
      </c>
      <c r="Q37" s="49">
        <v>0.3333333333333333</v>
      </c>
      <c r="R37" s="167">
        <v>0.74</v>
      </c>
      <c r="S37" s="168">
        <v>0.33</v>
      </c>
      <c r="T37" s="182">
        <v>0.38</v>
      </c>
      <c r="V37" s="480"/>
      <c r="W37" s="18" t="s">
        <v>32</v>
      </c>
      <c r="X37" s="41"/>
      <c r="Y37" s="42"/>
      <c r="Z37" s="42">
        <v>1</v>
      </c>
      <c r="AA37" s="42"/>
      <c r="AB37" s="42"/>
      <c r="AC37" s="43"/>
      <c r="AD37" s="41">
        <f t="shared" si="2"/>
        <v>1</v>
      </c>
      <c r="AE37" s="42"/>
      <c r="AF37" s="43"/>
      <c r="AG37" s="41">
        <v>11</v>
      </c>
      <c r="AH37" s="42">
        <v>21</v>
      </c>
      <c r="AI37" s="181">
        <v>10</v>
      </c>
      <c r="AJ37" s="51">
        <f t="shared" si="3"/>
        <v>0.16666666666666666</v>
      </c>
      <c r="AK37" s="49">
        <v>0</v>
      </c>
      <c r="AL37" s="50">
        <v>0</v>
      </c>
      <c r="AM37" s="167">
        <v>0.02</v>
      </c>
      <c r="AN37" s="168">
        <v>0.05</v>
      </c>
      <c r="AO37" s="182">
        <v>0.02</v>
      </c>
    </row>
    <row r="38" spans="1:41" s="178" customFormat="1" ht="13.5" customHeight="1">
      <c r="A38" s="480"/>
      <c r="B38" s="18" t="s">
        <v>33</v>
      </c>
      <c r="C38" s="41">
        <v>1</v>
      </c>
      <c r="D38" s="42"/>
      <c r="E38" s="42">
        <v>1</v>
      </c>
      <c r="F38" s="42"/>
      <c r="G38" s="42">
        <v>2</v>
      </c>
      <c r="H38" s="43">
        <v>1</v>
      </c>
      <c r="I38" s="41">
        <f t="shared" si="0"/>
        <v>5</v>
      </c>
      <c r="J38" s="42">
        <v>2</v>
      </c>
      <c r="K38" s="43">
        <v>4</v>
      </c>
      <c r="L38" s="41">
        <v>306</v>
      </c>
      <c r="M38" s="42">
        <v>143</v>
      </c>
      <c r="N38" s="181">
        <v>155</v>
      </c>
      <c r="O38" s="48">
        <f t="shared" si="1"/>
        <v>0.8333333333333334</v>
      </c>
      <c r="P38" s="49">
        <v>0.3333333333333333</v>
      </c>
      <c r="Q38" s="49">
        <v>0.6666666666666666</v>
      </c>
      <c r="R38" s="167">
        <v>0.66</v>
      </c>
      <c r="S38" s="168">
        <v>0.31</v>
      </c>
      <c r="T38" s="182">
        <v>0.33</v>
      </c>
      <c r="V38" s="480"/>
      <c r="W38" s="18" t="s">
        <v>33</v>
      </c>
      <c r="X38" s="41"/>
      <c r="Y38" s="42"/>
      <c r="Z38" s="42"/>
      <c r="AA38" s="42"/>
      <c r="AB38" s="42"/>
      <c r="AC38" s="43"/>
      <c r="AD38" s="41">
        <f t="shared" si="2"/>
        <v>0</v>
      </c>
      <c r="AE38" s="42"/>
      <c r="AF38" s="43"/>
      <c r="AG38" s="41">
        <v>13</v>
      </c>
      <c r="AH38" s="42">
        <v>19</v>
      </c>
      <c r="AI38" s="181">
        <v>15</v>
      </c>
      <c r="AJ38" s="51">
        <f t="shared" si="3"/>
        <v>0</v>
      </c>
      <c r="AK38" s="49">
        <v>0</v>
      </c>
      <c r="AL38" s="50">
        <v>0</v>
      </c>
      <c r="AM38" s="167">
        <v>0.03</v>
      </c>
      <c r="AN38" s="168">
        <v>0.04</v>
      </c>
      <c r="AO38" s="182">
        <v>0.03</v>
      </c>
    </row>
    <row r="39" spans="1:41" s="178" customFormat="1" ht="13.5" customHeight="1">
      <c r="A39" s="480">
        <v>9</v>
      </c>
      <c r="B39" s="17" t="s">
        <v>34</v>
      </c>
      <c r="C39" s="128">
        <v>1</v>
      </c>
      <c r="D39" s="129">
        <v>1</v>
      </c>
      <c r="E39" s="129"/>
      <c r="F39" s="129"/>
      <c r="G39" s="129">
        <v>2</v>
      </c>
      <c r="H39" s="130"/>
      <c r="I39" s="128">
        <f t="shared" si="0"/>
        <v>4</v>
      </c>
      <c r="J39" s="129">
        <v>2</v>
      </c>
      <c r="K39" s="130">
        <v>4</v>
      </c>
      <c r="L39" s="128">
        <v>343</v>
      </c>
      <c r="M39" s="129">
        <v>153</v>
      </c>
      <c r="N39" s="183">
        <v>146</v>
      </c>
      <c r="O39" s="80">
        <f t="shared" si="1"/>
        <v>0.6666666666666666</v>
      </c>
      <c r="P39" s="81">
        <v>0.3333333333333333</v>
      </c>
      <c r="Q39" s="81">
        <v>0.6666666666666666</v>
      </c>
      <c r="R39" s="171">
        <v>0.74</v>
      </c>
      <c r="S39" s="172">
        <v>0.33</v>
      </c>
      <c r="T39" s="184">
        <v>0.31</v>
      </c>
      <c r="V39" s="480">
        <v>9</v>
      </c>
      <c r="W39" s="17" t="s">
        <v>34</v>
      </c>
      <c r="X39" s="128"/>
      <c r="Y39" s="129"/>
      <c r="Z39" s="129"/>
      <c r="AA39" s="129"/>
      <c r="AB39" s="129"/>
      <c r="AC39" s="130"/>
      <c r="AD39" s="128">
        <f t="shared" si="2"/>
        <v>0</v>
      </c>
      <c r="AE39" s="129"/>
      <c r="AF39" s="130"/>
      <c r="AG39" s="128">
        <v>8</v>
      </c>
      <c r="AH39" s="129">
        <v>18</v>
      </c>
      <c r="AI39" s="183">
        <v>6</v>
      </c>
      <c r="AJ39" s="83">
        <f t="shared" si="3"/>
        <v>0</v>
      </c>
      <c r="AK39" s="81">
        <v>0</v>
      </c>
      <c r="AL39" s="82">
        <v>0</v>
      </c>
      <c r="AM39" s="171">
        <v>0.02</v>
      </c>
      <c r="AN39" s="172">
        <v>0.04</v>
      </c>
      <c r="AO39" s="184">
        <v>0.01</v>
      </c>
    </row>
    <row r="40" spans="1:41" s="178" customFormat="1" ht="13.5" customHeight="1">
      <c r="A40" s="480"/>
      <c r="B40" s="18" t="s">
        <v>35</v>
      </c>
      <c r="C40" s="41">
        <v>1</v>
      </c>
      <c r="D40" s="42"/>
      <c r="E40" s="42">
        <v>1</v>
      </c>
      <c r="F40" s="42"/>
      <c r="G40" s="42">
        <v>3</v>
      </c>
      <c r="H40" s="43"/>
      <c r="I40" s="41">
        <f t="shared" si="0"/>
        <v>5</v>
      </c>
      <c r="J40" s="42">
        <v>0</v>
      </c>
      <c r="K40" s="43">
        <v>5</v>
      </c>
      <c r="L40" s="41">
        <v>334</v>
      </c>
      <c r="M40" s="42">
        <v>149</v>
      </c>
      <c r="N40" s="181">
        <v>164</v>
      </c>
      <c r="O40" s="48">
        <f t="shared" si="1"/>
        <v>0.8333333333333334</v>
      </c>
      <c r="P40" s="49">
        <v>0</v>
      </c>
      <c r="Q40" s="49">
        <v>0.8333333333333334</v>
      </c>
      <c r="R40" s="167">
        <v>0.72</v>
      </c>
      <c r="S40" s="168">
        <v>0.32</v>
      </c>
      <c r="T40" s="182">
        <v>0.35</v>
      </c>
      <c r="V40" s="480"/>
      <c r="W40" s="18" t="s">
        <v>35</v>
      </c>
      <c r="X40" s="41"/>
      <c r="Y40" s="42"/>
      <c r="Z40" s="42"/>
      <c r="AA40" s="42"/>
      <c r="AB40" s="42"/>
      <c r="AC40" s="43"/>
      <c r="AD40" s="41">
        <f t="shared" si="2"/>
        <v>0</v>
      </c>
      <c r="AE40" s="42"/>
      <c r="AF40" s="43"/>
      <c r="AG40" s="41">
        <v>18</v>
      </c>
      <c r="AH40" s="42">
        <v>13</v>
      </c>
      <c r="AI40" s="181">
        <v>10</v>
      </c>
      <c r="AJ40" s="51">
        <f t="shared" si="3"/>
        <v>0</v>
      </c>
      <c r="AK40" s="49">
        <v>0</v>
      </c>
      <c r="AL40" s="50">
        <v>0</v>
      </c>
      <c r="AM40" s="167">
        <v>0.04</v>
      </c>
      <c r="AN40" s="168">
        <v>0.03</v>
      </c>
      <c r="AO40" s="182">
        <v>0.02</v>
      </c>
    </row>
    <row r="41" spans="1:41" s="178" customFormat="1" ht="13.5" customHeight="1">
      <c r="A41" s="480"/>
      <c r="B41" s="18" t="s">
        <v>36</v>
      </c>
      <c r="C41" s="41">
        <v>3</v>
      </c>
      <c r="D41" s="42"/>
      <c r="E41" s="42">
        <v>1</v>
      </c>
      <c r="F41" s="42"/>
      <c r="G41" s="42">
        <v>3</v>
      </c>
      <c r="H41" s="43">
        <v>2</v>
      </c>
      <c r="I41" s="41">
        <f t="shared" si="0"/>
        <v>9</v>
      </c>
      <c r="J41" s="42">
        <v>6</v>
      </c>
      <c r="K41" s="43">
        <v>8</v>
      </c>
      <c r="L41" s="41">
        <v>412</v>
      </c>
      <c r="M41" s="42">
        <v>175</v>
      </c>
      <c r="N41" s="181">
        <v>164</v>
      </c>
      <c r="O41" s="48">
        <f t="shared" si="1"/>
        <v>1.5</v>
      </c>
      <c r="P41" s="49">
        <v>1</v>
      </c>
      <c r="Q41" s="49">
        <v>1.3333333333333333</v>
      </c>
      <c r="R41" s="167">
        <v>0.88</v>
      </c>
      <c r="S41" s="168">
        <v>0.38</v>
      </c>
      <c r="T41" s="182">
        <v>0.35</v>
      </c>
      <c r="V41" s="480"/>
      <c r="W41" s="18" t="s">
        <v>36</v>
      </c>
      <c r="X41" s="41"/>
      <c r="Y41" s="42"/>
      <c r="Z41" s="42"/>
      <c r="AA41" s="42"/>
      <c r="AB41" s="42"/>
      <c r="AC41" s="43"/>
      <c r="AD41" s="41">
        <f t="shared" si="2"/>
        <v>0</v>
      </c>
      <c r="AE41" s="42"/>
      <c r="AF41" s="43"/>
      <c r="AG41" s="41">
        <v>15</v>
      </c>
      <c r="AH41" s="42">
        <v>15</v>
      </c>
      <c r="AI41" s="181">
        <v>4</v>
      </c>
      <c r="AJ41" s="51">
        <f t="shared" si="3"/>
        <v>0</v>
      </c>
      <c r="AK41" s="49">
        <v>0</v>
      </c>
      <c r="AL41" s="50">
        <v>0</v>
      </c>
      <c r="AM41" s="167">
        <v>0.03</v>
      </c>
      <c r="AN41" s="168">
        <v>0.03</v>
      </c>
      <c r="AO41" s="182">
        <v>0.01</v>
      </c>
    </row>
    <row r="42" spans="1:41" s="178" customFormat="1" ht="13.5" customHeight="1">
      <c r="A42" s="480"/>
      <c r="B42" s="18" t="s">
        <v>37</v>
      </c>
      <c r="C42" s="41">
        <v>2</v>
      </c>
      <c r="D42" s="42"/>
      <c r="E42" s="42"/>
      <c r="F42" s="42"/>
      <c r="G42" s="42">
        <v>2</v>
      </c>
      <c r="H42" s="43">
        <v>2</v>
      </c>
      <c r="I42" s="41">
        <f t="shared" si="0"/>
        <v>6</v>
      </c>
      <c r="J42" s="42">
        <v>4</v>
      </c>
      <c r="K42" s="43">
        <v>5</v>
      </c>
      <c r="L42" s="41">
        <v>280</v>
      </c>
      <c r="M42" s="42">
        <v>156</v>
      </c>
      <c r="N42" s="181">
        <v>163</v>
      </c>
      <c r="O42" s="48">
        <f t="shared" si="1"/>
        <v>1</v>
      </c>
      <c r="P42" s="49">
        <v>0.6666666666666666</v>
      </c>
      <c r="Q42" s="49">
        <v>0.8333333333333334</v>
      </c>
      <c r="R42" s="167">
        <v>0.6</v>
      </c>
      <c r="S42" s="168">
        <v>0.34</v>
      </c>
      <c r="T42" s="182">
        <v>0.35</v>
      </c>
      <c r="V42" s="480"/>
      <c r="W42" s="18" t="s">
        <v>37</v>
      </c>
      <c r="X42" s="41"/>
      <c r="Y42" s="42">
        <v>1</v>
      </c>
      <c r="Z42" s="42"/>
      <c r="AA42" s="42"/>
      <c r="AB42" s="42"/>
      <c r="AC42" s="43"/>
      <c r="AD42" s="41">
        <f t="shared" si="2"/>
        <v>1</v>
      </c>
      <c r="AE42" s="42"/>
      <c r="AF42" s="43"/>
      <c r="AG42" s="41">
        <v>8</v>
      </c>
      <c r="AH42" s="42">
        <v>14</v>
      </c>
      <c r="AI42" s="181">
        <v>13</v>
      </c>
      <c r="AJ42" s="51">
        <f t="shared" si="3"/>
        <v>0.16666666666666666</v>
      </c>
      <c r="AK42" s="49">
        <v>0</v>
      </c>
      <c r="AL42" s="50">
        <v>0</v>
      </c>
      <c r="AM42" s="167">
        <v>0.02</v>
      </c>
      <c r="AN42" s="168">
        <v>0.03</v>
      </c>
      <c r="AO42" s="182">
        <v>0.03</v>
      </c>
    </row>
    <row r="43" spans="1:41" s="178" customFormat="1" ht="13.5" customHeight="1">
      <c r="A43" s="480"/>
      <c r="B43" s="174" t="s">
        <v>38</v>
      </c>
      <c r="C43" s="56">
        <v>4</v>
      </c>
      <c r="D43" s="57"/>
      <c r="E43" s="57"/>
      <c r="F43" s="57"/>
      <c r="G43" s="57">
        <v>1</v>
      </c>
      <c r="H43" s="58">
        <v>2</v>
      </c>
      <c r="I43" s="56">
        <f t="shared" si="0"/>
        <v>7</v>
      </c>
      <c r="J43" s="57">
        <v>6</v>
      </c>
      <c r="K43" s="58">
        <v>3</v>
      </c>
      <c r="L43" s="56">
        <v>458</v>
      </c>
      <c r="M43" s="57">
        <v>191</v>
      </c>
      <c r="N43" s="317">
        <v>117</v>
      </c>
      <c r="O43" s="63">
        <f t="shared" si="1"/>
        <v>1.1666666666666667</v>
      </c>
      <c r="P43" s="64">
        <v>1</v>
      </c>
      <c r="Q43" s="64">
        <v>0.5</v>
      </c>
      <c r="R43" s="179">
        <v>0.98</v>
      </c>
      <c r="S43" s="180">
        <v>0.41</v>
      </c>
      <c r="T43" s="318">
        <v>0.25</v>
      </c>
      <c r="V43" s="480"/>
      <c r="W43" s="174" t="s">
        <v>38</v>
      </c>
      <c r="X43" s="56"/>
      <c r="Y43" s="57"/>
      <c r="Z43" s="57"/>
      <c r="AA43" s="57"/>
      <c r="AB43" s="57"/>
      <c r="AC43" s="58"/>
      <c r="AD43" s="56">
        <f t="shared" si="2"/>
        <v>0</v>
      </c>
      <c r="AE43" s="57"/>
      <c r="AF43" s="58"/>
      <c r="AG43" s="56">
        <v>13</v>
      </c>
      <c r="AH43" s="57">
        <v>11</v>
      </c>
      <c r="AI43" s="317">
        <v>9</v>
      </c>
      <c r="AJ43" s="66">
        <f t="shared" si="3"/>
        <v>0</v>
      </c>
      <c r="AK43" s="64">
        <v>0</v>
      </c>
      <c r="AL43" s="65">
        <v>0</v>
      </c>
      <c r="AM43" s="179">
        <v>0.03</v>
      </c>
      <c r="AN43" s="180">
        <v>0.02</v>
      </c>
      <c r="AO43" s="318">
        <v>0.02</v>
      </c>
    </row>
    <row r="44" spans="1:41" s="178" customFormat="1" ht="13.5" customHeight="1">
      <c r="A44" s="480">
        <v>10</v>
      </c>
      <c r="B44" s="17" t="s">
        <v>39</v>
      </c>
      <c r="C44" s="128">
        <v>2</v>
      </c>
      <c r="D44" s="129"/>
      <c r="E44" s="129">
        <v>2</v>
      </c>
      <c r="F44" s="129"/>
      <c r="G44" s="129"/>
      <c r="H44" s="130">
        <v>1</v>
      </c>
      <c r="I44" s="128">
        <f t="shared" si="0"/>
        <v>5</v>
      </c>
      <c r="J44" s="129">
        <v>6</v>
      </c>
      <c r="K44" s="130">
        <v>2</v>
      </c>
      <c r="L44" s="128">
        <v>511</v>
      </c>
      <c r="M44" s="129">
        <v>270</v>
      </c>
      <c r="N44" s="183">
        <v>141</v>
      </c>
      <c r="O44" s="80">
        <f t="shared" si="1"/>
        <v>0.8333333333333334</v>
      </c>
      <c r="P44" s="81">
        <v>1</v>
      </c>
      <c r="Q44" s="81">
        <v>0.3333333333333333</v>
      </c>
      <c r="R44" s="171">
        <v>1.1</v>
      </c>
      <c r="S44" s="172">
        <v>0.58</v>
      </c>
      <c r="T44" s="184">
        <v>0.3</v>
      </c>
      <c r="V44" s="480">
        <v>10</v>
      </c>
      <c r="W44" s="17" t="s">
        <v>39</v>
      </c>
      <c r="X44" s="128"/>
      <c r="Y44" s="129"/>
      <c r="Z44" s="129"/>
      <c r="AA44" s="129"/>
      <c r="AB44" s="129"/>
      <c r="AC44" s="130"/>
      <c r="AD44" s="128">
        <f t="shared" si="2"/>
        <v>0</v>
      </c>
      <c r="AE44" s="129"/>
      <c r="AF44" s="130"/>
      <c r="AG44" s="128">
        <v>20</v>
      </c>
      <c r="AH44" s="129">
        <v>13</v>
      </c>
      <c r="AI44" s="183">
        <v>9</v>
      </c>
      <c r="AJ44" s="83">
        <f t="shared" si="3"/>
        <v>0</v>
      </c>
      <c r="AK44" s="81">
        <v>0</v>
      </c>
      <c r="AL44" s="82">
        <v>0</v>
      </c>
      <c r="AM44" s="171">
        <v>0.04</v>
      </c>
      <c r="AN44" s="172">
        <v>0.03</v>
      </c>
      <c r="AO44" s="184">
        <v>0.02</v>
      </c>
    </row>
    <row r="45" spans="1:41" s="178" customFormat="1" ht="13.5" customHeight="1">
      <c r="A45" s="480"/>
      <c r="B45" s="18" t="s">
        <v>40</v>
      </c>
      <c r="C45" s="41"/>
      <c r="D45" s="42"/>
      <c r="E45" s="42">
        <v>1</v>
      </c>
      <c r="F45" s="42"/>
      <c r="G45" s="42"/>
      <c r="H45" s="43">
        <v>1</v>
      </c>
      <c r="I45" s="41">
        <f t="shared" si="0"/>
        <v>2</v>
      </c>
      <c r="J45" s="42">
        <v>11</v>
      </c>
      <c r="K45" s="43">
        <v>5</v>
      </c>
      <c r="L45" s="41">
        <v>574</v>
      </c>
      <c r="M45" s="42">
        <v>237</v>
      </c>
      <c r="N45" s="181">
        <v>119</v>
      </c>
      <c r="O45" s="48">
        <f t="shared" si="1"/>
        <v>0.3333333333333333</v>
      </c>
      <c r="P45" s="49">
        <v>1.8333333333333333</v>
      </c>
      <c r="Q45" s="49">
        <v>0.8333333333333334</v>
      </c>
      <c r="R45" s="167">
        <v>1.24</v>
      </c>
      <c r="S45" s="168">
        <v>0.51</v>
      </c>
      <c r="T45" s="182">
        <v>0.26</v>
      </c>
      <c r="V45" s="480"/>
      <c r="W45" s="18" t="s">
        <v>40</v>
      </c>
      <c r="X45" s="41"/>
      <c r="Y45" s="42"/>
      <c r="Z45" s="42"/>
      <c r="AA45" s="42"/>
      <c r="AB45" s="42"/>
      <c r="AC45" s="43"/>
      <c r="AD45" s="41">
        <f t="shared" si="2"/>
        <v>0</v>
      </c>
      <c r="AE45" s="42"/>
      <c r="AF45" s="43"/>
      <c r="AG45" s="41">
        <v>10</v>
      </c>
      <c r="AH45" s="42">
        <v>22</v>
      </c>
      <c r="AI45" s="181">
        <v>11</v>
      </c>
      <c r="AJ45" s="51">
        <f t="shared" si="3"/>
        <v>0</v>
      </c>
      <c r="AK45" s="49">
        <v>0</v>
      </c>
      <c r="AL45" s="50">
        <v>0</v>
      </c>
      <c r="AM45" s="167">
        <v>0.02</v>
      </c>
      <c r="AN45" s="168">
        <v>0.05</v>
      </c>
      <c r="AO45" s="182">
        <v>0.02</v>
      </c>
    </row>
    <row r="46" spans="1:41" s="178" customFormat="1" ht="13.5" customHeight="1">
      <c r="A46" s="480"/>
      <c r="B46" s="18" t="s">
        <v>41</v>
      </c>
      <c r="C46" s="41">
        <v>1</v>
      </c>
      <c r="D46" s="42"/>
      <c r="E46" s="42">
        <v>2</v>
      </c>
      <c r="F46" s="42"/>
      <c r="G46" s="42">
        <v>1</v>
      </c>
      <c r="H46" s="43">
        <v>3</v>
      </c>
      <c r="I46" s="41">
        <f t="shared" si="0"/>
        <v>7</v>
      </c>
      <c r="J46" s="42">
        <v>8</v>
      </c>
      <c r="K46" s="43">
        <v>4</v>
      </c>
      <c r="L46" s="41">
        <v>532</v>
      </c>
      <c r="M46" s="42">
        <v>310</v>
      </c>
      <c r="N46" s="181">
        <v>156</v>
      </c>
      <c r="O46" s="48">
        <f t="shared" si="1"/>
        <v>1.1666666666666667</v>
      </c>
      <c r="P46" s="49">
        <v>1.3333333333333333</v>
      </c>
      <c r="Q46" s="49">
        <v>0.6666666666666666</v>
      </c>
      <c r="R46" s="167">
        <v>1.14</v>
      </c>
      <c r="S46" s="168">
        <v>0.67</v>
      </c>
      <c r="T46" s="182">
        <v>0.34</v>
      </c>
      <c r="V46" s="480"/>
      <c r="W46" s="18" t="s">
        <v>41</v>
      </c>
      <c r="X46" s="41"/>
      <c r="Y46" s="42"/>
      <c r="Z46" s="42"/>
      <c r="AA46" s="42"/>
      <c r="AB46" s="42"/>
      <c r="AC46" s="43"/>
      <c r="AD46" s="41">
        <f t="shared" si="2"/>
        <v>0</v>
      </c>
      <c r="AE46" s="42"/>
      <c r="AF46" s="43"/>
      <c r="AG46" s="41">
        <v>21</v>
      </c>
      <c r="AH46" s="42">
        <v>29</v>
      </c>
      <c r="AI46" s="181">
        <v>13</v>
      </c>
      <c r="AJ46" s="51">
        <f t="shared" si="3"/>
        <v>0</v>
      </c>
      <c r="AK46" s="49">
        <v>0</v>
      </c>
      <c r="AL46" s="50">
        <v>0</v>
      </c>
      <c r="AM46" s="167">
        <v>0.04</v>
      </c>
      <c r="AN46" s="168">
        <v>0.06</v>
      </c>
      <c r="AO46" s="182">
        <v>0.03</v>
      </c>
    </row>
    <row r="47" spans="1:41" s="178" customFormat="1" ht="13.5" customHeight="1">
      <c r="A47" s="480"/>
      <c r="B47" s="18" t="s">
        <v>42</v>
      </c>
      <c r="C47" s="41">
        <v>1</v>
      </c>
      <c r="D47" s="42"/>
      <c r="E47" s="42"/>
      <c r="F47" s="42"/>
      <c r="G47" s="42">
        <v>2</v>
      </c>
      <c r="H47" s="43">
        <v>3</v>
      </c>
      <c r="I47" s="41">
        <f t="shared" si="0"/>
        <v>6</v>
      </c>
      <c r="J47" s="42">
        <v>5</v>
      </c>
      <c r="K47" s="43">
        <v>6</v>
      </c>
      <c r="L47" s="41">
        <v>565</v>
      </c>
      <c r="M47" s="42">
        <v>286</v>
      </c>
      <c r="N47" s="181">
        <v>171</v>
      </c>
      <c r="O47" s="48">
        <f t="shared" si="1"/>
        <v>1</v>
      </c>
      <c r="P47" s="49">
        <v>0.8333333333333334</v>
      </c>
      <c r="Q47" s="49">
        <v>1</v>
      </c>
      <c r="R47" s="167">
        <v>1.21</v>
      </c>
      <c r="S47" s="168">
        <v>0.61</v>
      </c>
      <c r="T47" s="182">
        <v>0.37</v>
      </c>
      <c r="V47" s="480"/>
      <c r="W47" s="18" t="s">
        <v>42</v>
      </c>
      <c r="X47" s="41"/>
      <c r="Y47" s="42"/>
      <c r="Z47" s="42"/>
      <c r="AA47" s="42"/>
      <c r="AB47" s="42"/>
      <c r="AC47" s="43"/>
      <c r="AD47" s="41">
        <f t="shared" si="2"/>
        <v>0</v>
      </c>
      <c r="AE47" s="42"/>
      <c r="AF47" s="43"/>
      <c r="AG47" s="41">
        <v>10</v>
      </c>
      <c r="AH47" s="42">
        <v>15</v>
      </c>
      <c r="AI47" s="181">
        <v>10</v>
      </c>
      <c r="AJ47" s="51">
        <f t="shared" si="3"/>
        <v>0</v>
      </c>
      <c r="AK47" s="49">
        <v>0</v>
      </c>
      <c r="AL47" s="50">
        <v>0</v>
      </c>
      <c r="AM47" s="167">
        <v>0.02</v>
      </c>
      <c r="AN47" s="168">
        <v>0.03</v>
      </c>
      <c r="AO47" s="182">
        <v>0.02</v>
      </c>
    </row>
    <row r="48" spans="1:41" s="178" customFormat="1" ht="13.5" customHeight="1">
      <c r="A48" s="480">
        <v>11</v>
      </c>
      <c r="B48" s="17" t="s">
        <v>43</v>
      </c>
      <c r="C48" s="128">
        <v>2</v>
      </c>
      <c r="D48" s="129"/>
      <c r="E48" s="129"/>
      <c r="F48" s="129"/>
      <c r="G48" s="129">
        <v>2</v>
      </c>
      <c r="H48" s="130">
        <v>1</v>
      </c>
      <c r="I48" s="128">
        <f t="shared" si="0"/>
        <v>5</v>
      </c>
      <c r="J48" s="129">
        <v>7</v>
      </c>
      <c r="K48" s="130">
        <v>6</v>
      </c>
      <c r="L48" s="128">
        <v>541</v>
      </c>
      <c r="M48" s="129">
        <v>276</v>
      </c>
      <c r="N48" s="183">
        <v>136</v>
      </c>
      <c r="O48" s="80">
        <f t="shared" si="1"/>
        <v>0.8333333333333334</v>
      </c>
      <c r="P48" s="81">
        <v>1.1666666666666667</v>
      </c>
      <c r="Q48" s="81">
        <v>1</v>
      </c>
      <c r="R48" s="171">
        <v>1.16</v>
      </c>
      <c r="S48" s="172">
        <v>0.59</v>
      </c>
      <c r="T48" s="184">
        <v>0.3</v>
      </c>
      <c r="V48" s="480">
        <v>11</v>
      </c>
      <c r="W48" s="17" t="s">
        <v>43</v>
      </c>
      <c r="X48" s="128"/>
      <c r="Y48" s="129"/>
      <c r="Z48" s="129"/>
      <c r="AA48" s="129"/>
      <c r="AB48" s="129"/>
      <c r="AC48" s="130"/>
      <c r="AD48" s="128">
        <f t="shared" si="2"/>
        <v>0</v>
      </c>
      <c r="AE48" s="129"/>
      <c r="AF48" s="130"/>
      <c r="AG48" s="128">
        <v>14</v>
      </c>
      <c r="AH48" s="129">
        <v>13</v>
      </c>
      <c r="AI48" s="183">
        <v>11</v>
      </c>
      <c r="AJ48" s="83">
        <f t="shared" si="3"/>
        <v>0</v>
      </c>
      <c r="AK48" s="81">
        <v>0</v>
      </c>
      <c r="AL48" s="82">
        <v>0</v>
      </c>
      <c r="AM48" s="171">
        <v>0.03</v>
      </c>
      <c r="AN48" s="172">
        <v>0.03</v>
      </c>
      <c r="AO48" s="184">
        <v>0.02</v>
      </c>
    </row>
    <row r="49" spans="1:41" s="178" customFormat="1" ht="13.5" customHeight="1">
      <c r="A49" s="480"/>
      <c r="B49" s="18" t="s">
        <v>44</v>
      </c>
      <c r="C49" s="41">
        <v>3</v>
      </c>
      <c r="D49" s="42"/>
      <c r="E49" s="42"/>
      <c r="F49" s="42"/>
      <c r="G49" s="42"/>
      <c r="H49" s="43">
        <v>2</v>
      </c>
      <c r="I49" s="41">
        <f t="shared" si="0"/>
        <v>5</v>
      </c>
      <c r="J49" s="42">
        <v>18</v>
      </c>
      <c r="K49" s="43">
        <v>4</v>
      </c>
      <c r="L49" s="41">
        <v>588</v>
      </c>
      <c r="M49" s="42">
        <v>337</v>
      </c>
      <c r="N49" s="181">
        <v>145</v>
      </c>
      <c r="O49" s="48">
        <f t="shared" si="1"/>
        <v>0.8333333333333334</v>
      </c>
      <c r="P49" s="49">
        <v>3</v>
      </c>
      <c r="Q49" s="49">
        <v>0.6666666666666666</v>
      </c>
      <c r="R49" s="167">
        <v>1.26</v>
      </c>
      <c r="S49" s="168">
        <v>0.72</v>
      </c>
      <c r="T49" s="182">
        <v>0.31</v>
      </c>
      <c r="V49" s="480"/>
      <c r="W49" s="18" t="s">
        <v>44</v>
      </c>
      <c r="X49" s="41"/>
      <c r="Y49" s="42"/>
      <c r="Z49" s="42"/>
      <c r="AA49" s="42"/>
      <c r="AB49" s="42"/>
      <c r="AC49" s="43"/>
      <c r="AD49" s="41">
        <f t="shared" si="2"/>
        <v>0</v>
      </c>
      <c r="AE49" s="42"/>
      <c r="AF49" s="43"/>
      <c r="AG49" s="41">
        <v>12</v>
      </c>
      <c r="AH49" s="42">
        <v>22</v>
      </c>
      <c r="AI49" s="181">
        <v>18</v>
      </c>
      <c r="AJ49" s="51">
        <f t="shared" si="3"/>
        <v>0</v>
      </c>
      <c r="AK49" s="49">
        <v>0</v>
      </c>
      <c r="AL49" s="50">
        <v>0</v>
      </c>
      <c r="AM49" s="167">
        <v>0.03</v>
      </c>
      <c r="AN49" s="168">
        <v>0.05</v>
      </c>
      <c r="AO49" s="182">
        <v>0.04</v>
      </c>
    </row>
    <row r="50" spans="1:41" s="178" customFormat="1" ht="13.5" customHeight="1">
      <c r="A50" s="480"/>
      <c r="B50" s="18" t="s">
        <v>45</v>
      </c>
      <c r="C50" s="41">
        <v>4</v>
      </c>
      <c r="D50" s="42"/>
      <c r="E50" s="42"/>
      <c r="F50" s="42"/>
      <c r="G50" s="42">
        <v>2</v>
      </c>
      <c r="H50" s="43"/>
      <c r="I50" s="41">
        <f t="shared" si="0"/>
        <v>6</v>
      </c>
      <c r="J50" s="42">
        <v>13</v>
      </c>
      <c r="K50" s="43">
        <v>5</v>
      </c>
      <c r="L50" s="41">
        <v>588</v>
      </c>
      <c r="M50" s="42">
        <v>330</v>
      </c>
      <c r="N50" s="181">
        <v>118</v>
      </c>
      <c r="O50" s="48">
        <f t="shared" si="1"/>
        <v>1</v>
      </c>
      <c r="P50" s="49">
        <v>2.1666666666666665</v>
      </c>
      <c r="Q50" s="49">
        <v>0.8333333333333334</v>
      </c>
      <c r="R50" s="167">
        <v>1.26</v>
      </c>
      <c r="S50" s="168">
        <v>0.71</v>
      </c>
      <c r="T50" s="182">
        <v>0.25</v>
      </c>
      <c r="V50" s="480"/>
      <c r="W50" s="18" t="s">
        <v>45</v>
      </c>
      <c r="X50" s="41"/>
      <c r="Y50" s="42"/>
      <c r="Z50" s="42"/>
      <c r="AA50" s="42"/>
      <c r="AB50" s="42"/>
      <c r="AC50" s="43"/>
      <c r="AD50" s="41">
        <f t="shared" si="2"/>
        <v>0</v>
      </c>
      <c r="AE50" s="42"/>
      <c r="AF50" s="43"/>
      <c r="AG50" s="41">
        <v>32</v>
      </c>
      <c r="AH50" s="42">
        <v>21</v>
      </c>
      <c r="AI50" s="181">
        <v>13</v>
      </c>
      <c r="AJ50" s="51">
        <f t="shared" si="3"/>
        <v>0</v>
      </c>
      <c r="AK50" s="49">
        <v>0</v>
      </c>
      <c r="AL50" s="50">
        <v>0</v>
      </c>
      <c r="AM50" s="167">
        <v>0.07</v>
      </c>
      <c r="AN50" s="168">
        <v>0.05</v>
      </c>
      <c r="AO50" s="182">
        <v>0.03</v>
      </c>
    </row>
    <row r="51" spans="1:41" s="178" customFormat="1" ht="13.5" customHeight="1">
      <c r="A51" s="480"/>
      <c r="B51" s="18" t="s">
        <v>46</v>
      </c>
      <c r="C51" s="41">
        <v>4</v>
      </c>
      <c r="D51" s="42"/>
      <c r="E51" s="42">
        <v>2</v>
      </c>
      <c r="F51" s="42"/>
      <c r="G51" s="42"/>
      <c r="H51" s="43">
        <v>3</v>
      </c>
      <c r="I51" s="41">
        <f t="shared" si="0"/>
        <v>9</v>
      </c>
      <c r="J51" s="42">
        <v>16</v>
      </c>
      <c r="K51" s="43">
        <v>3</v>
      </c>
      <c r="L51" s="41">
        <v>586</v>
      </c>
      <c r="M51" s="42">
        <v>311</v>
      </c>
      <c r="N51" s="181">
        <v>130</v>
      </c>
      <c r="O51" s="48">
        <f t="shared" si="1"/>
        <v>1.5</v>
      </c>
      <c r="P51" s="49">
        <v>2.6666666666666665</v>
      </c>
      <c r="Q51" s="49">
        <v>0.5</v>
      </c>
      <c r="R51" s="167">
        <v>1.25</v>
      </c>
      <c r="S51" s="168">
        <v>0.67</v>
      </c>
      <c r="T51" s="182">
        <v>0.28</v>
      </c>
      <c r="V51" s="480"/>
      <c r="W51" s="18" t="s">
        <v>46</v>
      </c>
      <c r="X51" s="41"/>
      <c r="Y51" s="42"/>
      <c r="Z51" s="42"/>
      <c r="AA51" s="42"/>
      <c r="AB51" s="42"/>
      <c r="AC51" s="43"/>
      <c r="AD51" s="41">
        <f t="shared" si="2"/>
        <v>0</v>
      </c>
      <c r="AE51" s="42"/>
      <c r="AF51" s="43"/>
      <c r="AG51" s="41">
        <v>18</v>
      </c>
      <c r="AH51" s="42">
        <v>17</v>
      </c>
      <c r="AI51" s="181">
        <v>15</v>
      </c>
      <c r="AJ51" s="51">
        <f t="shared" si="3"/>
        <v>0</v>
      </c>
      <c r="AK51" s="49">
        <v>0</v>
      </c>
      <c r="AL51" s="50">
        <v>0</v>
      </c>
      <c r="AM51" s="167">
        <v>0.04</v>
      </c>
      <c r="AN51" s="168">
        <v>0.04</v>
      </c>
      <c r="AO51" s="182">
        <v>0.03</v>
      </c>
    </row>
    <row r="52" spans="1:41" s="178" customFormat="1" ht="13.5" customHeight="1">
      <c r="A52" s="480">
        <v>12</v>
      </c>
      <c r="B52" s="17" t="s">
        <v>47</v>
      </c>
      <c r="C52" s="128">
        <v>2</v>
      </c>
      <c r="D52" s="129"/>
      <c r="E52" s="129">
        <v>4</v>
      </c>
      <c r="F52" s="129">
        <v>1</v>
      </c>
      <c r="G52" s="129">
        <v>2</v>
      </c>
      <c r="H52" s="130">
        <v>4</v>
      </c>
      <c r="I52" s="128">
        <f t="shared" si="0"/>
        <v>13</v>
      </c>
      <c r="J52" s="129">
        <v>18</v>
      </c>
      <c r="K52" s="130">
        <v>2</v>
      </c>
      <c r="L52" s="128">
        <v>682</v>
      </c>
      <c r="M52" s="129">
        <v>337</v>
      </c>
      <c r="N52" s="183">
        <v>110</v>
      </c>
      <c r="O52" s="80">
        <f t="shared" si="1"/>
        <v>2.1666666666666665</v>
      </c>
      <c r="P52" s="81">
        <v>3</v>
      </c>
      <c r="Q52" s="81">
        <v>0.3333333333333333</v>
      </c>
      <c r="R52" s="171">
        <v>1.46</v>
      </c>
      <c r="S52" s="172">
        <v>0.72</v>
      </c>
      <c r="T52" s="184">
        <v>0.24</v>
      </c>
      <c r="V52" s="480">
        <v>12</v>
      </c>
      <c r="W52" s="17" t="s">
        <v>47</v>
      </c>
      <c r="X52" s="128"/>
      <c r="Y52" s="129"/>
      <c r="Z52" s="129"/>
      <c r="AA52" s="129"/>
      <c r="AB52" s="129"/>
      <c r="AC52" s="130"/>
      <c r="AD52" s="128">
        <f t="shared" si="2"/>
        <v>0</v>
      </c>
      <c r="AE52" s="129"/>
      <c r="AF52" s="130"/>
      <c r="AG52" s="128">
        <v>28</v>
      </c>
      <c r="AH52" s="129">
        <v>15</v>
      </c>
      <c r="AI52" s="183">
        <v>17</v>
      </c>
      <c r="AJ52" s="83">
        <f t="shared" si="3"/>
        <v>0</v>
      </c>
      <c r="AK52" s="81">
        <v>0</v>
      </c>
      <c r="AL52" s="82">
        <v>0</v>
      </c>
      <c r="AM52" s="171">
        <v>0.06</v>
      </c>
      <c r="AN52" s="172">
        <v>0.03</v>
      </c>
      <c r="AO52" s="184">
        <v>0.04</v>
      </c>
    </row>
    <row r="53" spans="1:41" s="178" customFormat="1" ht="13.5" customHeight="1">
      <c r="A53" s="480"/>
      <c r="B53" s="18" t="s">
        <v>48</v>
      </c>
      <c r="C53" s="41">
        <v>2</v>
      </c>
      <c r="D53" s="42"/>
      <c r="E53" s="42">
        <v>4</v>
      </c>
      <c r="F53" s="42"/>
      <c r="G53" s="42"/>
      <c r="H53" s="43">
        <v>2</v>
      </c>
      <c r="I53" s="41">
        <f t="shared" si="0"/>
        <v>8</v>
      </c>
      <c r="J53" s="42">
        <v>14</v>
      </c>
      <c r="K53" s="43">
        <v>5</v>
      </c>
      <c r="L53" s="41">
        <v>704</v>
      </c>
      <c r="M53" s="42">
        <v>288</v>
      </c>
      <c r="N53" s="181">
        <v>150</v>
      </c>
      <c r="O53" s="48">
        <f t="shared" si="1"/>
        <v>1.3333333333333333</v>
      </c>
      <c r="P53" s="49">
        <v>2.3333333333333335</v>
      </c>
      <c r="Q53" s="49">
        <v>0.8333333333333334</v>
      </c>
      <c r="R53" s="167">
        <v>1.5</v>
      </c>
      <c r="S53" s="168">
        <v>0.62</v>
      </c>
      <c r="T53" s="182">
        <v>0.32</v>
      </c>
      <c r="V53" s="480"/>
      <c r="W53" s="18" t="s">
        <v>48</v>
      </c>
      <c r="X53" s="41"/>
      <c r="Y53" s="42"/>
      <c r="Z53" s="42"/>
      <c r="AA53" s="42"/>
      <c r="AB53" s="42"/>
      <c r="AC53" s="43"/>
      <c r="AD53" s="41">
        <f t="shared" si="2"/>
        <v>0</v>
      </c>
      <c r="AE53" s="42"/>
      <c r="AF53" s="43"/>
      <c r="AG53" s="41">
        <v>17</v>
      </c>
      <c r="AH53" s="42">
        <v>23</v>
      </c>
      <c r="AI53" s="181">
        <v>11</v>
      </c>
      <c r="AJ53" s="51">
        <f t="shared" si="3"/>
        <v>0</v>
      </c>
      <c r="AK53" s="49">
        <v>0</v>
      </c>
      <c r="AL53" s="50">
        <v>0</v>
      </c>
      <c r="AM53" s="167">
        <v>0.04</v>
      </c>
      <c r="AN53" s="168">
        <v>0.05</v>
      </c>
      <c r="AO53" s="182">
        <v>0.02</v>
      </c>
    </row>
    <row r="54" spans="1:41" s="178" customFormat="1" ht="13.5" customHeight="1">
      <c r="A54" s="480"/>
      <c r="B54" s="18" t="s">
        <v>49</v>
      </c>
      <c r="C54" s="41">
        <v>1</v>
      </c>
      <c r="D54" s="42"/>
      <c r="E54" s="42"/>
      <c r="F54" s="42"/>
      <c r="G54" s="42">
        <v>1</v>
      </c>
      <c r="H54" s="43">
        <v>1</v>
      </c>
      <c r="I54" s="41">
        <f t="shared" si="0"/>
        <v>3</v>
      </c>
      <c r="J54" s="42">
        <v>12</v>
      </c>
      <c r="K54" s="43">
        <v>4</v>
      </c>
      <c r="L54" s="41">
        <v>605</v>
      </c>
      <c r="M54" s="42">
        <v>292</v>
      </c>
      <c r="N54" s="181">
        <v>151</v>
      </c>
      <c r="O54" s="48">
        <f t="shared" si="1"/>
        <v>0.5</v>
      </c>
      <c r="P54" s="49">
        <v>2</v>
      </c>
      <c r="Q54" s="49">
        <v>0.6666666666666666</v>
      </c>
      <c r="R54" s="167">
        <v>1.29</v>
      </c>
      <c r="S54" s="168">
        <v>0.63</v>
      </c>
      <c r="T54" s="182">
        <v>0.33</v>
      </c>
      <c r="V54" s="480"/>
      <c r="W54" s="18" t="s">
        <v>49</v>
      </c>
      <c r="X54" s="41"/>
      <c r="Y54" s="42"/>
      <c r="Z54" s="42"/>
      <c r="AA54" s="42"/>
      <c r="AB54" s="42"/>
      <c r="AC54" s="43"/>
      <c r="AD54" s="41">
        <f t="shared" si="2"/>
        <v>0</v>
      </c>
      <c r="AE54" s="42"/>
      <c r="AF54" s="43"/>
      <c r="AG54" s="41">
        <v>16</v>
      </c>
      <c r="AH54" s="42">
        <v>21</v>
      </c>
      <c r="AI54" s="181">
        <v>12</v>
      </c>
      <c r="AJ54" s="51">
        <f t="shared" si="3"/>
        <v>0</v>
      </c>
      <c r="AK54" s="49">
        <v>0</v>
      </c>
      <c r="AL54" s="50">
        <v>0</v>
      </c>
      <c r="AM54" s="167">
        <v>0.03</v>
      </c>
      <c r="AN54" s="168">
        <v>0.05</v>
      </c>
      <c r="AO54" s="182">
        <v>0.03</v>
      </c>
    </row>
    <row r="55" spans="1:41" s="178" customFormat="1" ht="13.5" customHeight="1">
      <c r="A55" s="480"/>
      <c r="B55" s="18" t="s">
        <v>50</v>
      </c>
      <c r="C55" s="41">
        <v>4</v>
      </c>
      <c r="D55" s="42"/>
      <c r="E55" s="42">
        <v>2</v>
      </c>
      <c r="F55" s="42"/>
      <c r="G55" s="42">
        <v>3</v>
      </c>
      <c r="H55" s="43"/>
      <c r="I55" s="41">
        <f t="shared" si="0"/>
        <v>9</v>
      </c>
      <c r="J55" s="42">
        <v>14</v>
      </c>
      <c r="K55" s="43">
        <v>5</v>
      </c>
      <c r="L55" s="41">
        <v>559</v>
      </c>
      <c r="M55" s="42">
        <v>299</v>
      </c>
      <c r="N55" s="181">
        <v>137</v>
      </c>
      <c r="O55" s="48">
        <f t="shared" si="1"/>
        <v>1.5</v>
      </c>
      <c r="P55" s="49">
        <v>2.3333333333333335</v>
      </c>
      <c r="Q55" s="49">
        <v>0.8333333333333334</v>
      </c>
      <c r="R55" s="167">
        <v>1.19</v>
      </c>
      <c r="S55" s="168">
        <v>0.65</v>
      </c>
      <c r="T55" s="182">
        <v>0.3</v>
      </c>
      <c r="V55" s="480"/>
      <c r="W55" s="18" t="s">
        <v>50</v>
      </c>
      <c r="X55" s="41"/>
      <c r="Y55" s="42"/>
      <c r="Z55" s="42"/>
      <c r="AA55" s="42"/>
      <c r="AB55" s="42"/>
      <c r="AC55" s="43"/>
      <c r="AD55" s="41">
        <f t="shared" si="2"/>
        <v>0</v>
      </c>
      <c r="AE55" s="42"/>
      <c r="AF55" s="43"/>
      <c r="AG55" s="41">
        <v>25</v>
      </c>
      <c r="AH55" s="42">
        <v>22</v>
      </c>
      <c r="AI55" s="181">
        <v>13</v>
      </c>
      <c r="AJ55" s="51">
        <f t="shared" si="3"/>
        <v>0</v>
      </c>
      <c r="AK55" s="49">
        <v>0</v>
      </c>
      <c r="AL55" s="50">
        <v>0</v>
      </c>
      <c r="AM55" s="167">
        <v>0.05</v>
      </c>
      <c r="AN55" s="168">
        <v>0.05</v>
      </c>
      <c r="AO55" s="182">
        <v>0.03</v>
      </c>
    </row>
    <row r="56" spans="1:41" s="178" customFormat="1" ht="13.5" customHeight="1">
      <c r="A56" s="480"/>
      <c r="B56" s="18" t="s">
        <v>51</v>
      </c>
      <c r="C56" s="41">
        <v>2</v>
      </c>
      <c r="D56" s="42"/>
      <c r="E56" s="42"/>
      <c r="F56" s="42"/>
      <c r="G56" s="42"/>
      <c r="H56" s="43"/>
      <c r="I56" s="41">
        <f t="shared" si="0"/>
        <v>2</v>
      </c>
      <c r="J56" s="42">
        <v>2</v>
      </c>
      <c r="K56" s="43">
        <v>3</v>
      </c>
      <c r="L56" s="41">
        <v>507</v>
      </c>
      <c r="M56" s="42">
        <v>184</v>
      </c>
      <c r="N56" s="181">
        <v>98</v>
      </c>
      <c r="O56" s="48">
        <f t="shared" si="1"/>
        <v>0.3333333333333333</v>
      </c>
      <c r="P56" s="49">
        <v>0.3333333333333333</v>
      </c>
      <c r="Q56" s="49">
        <v>0.5</v>
      </c>
      <c r="R56" s="167">
        <v>1.09</v>
      </c>
      <c r="S56" s="168">
        <v>0.4</v>
      </c>
      <c r="T56" s="182">
        <v>0.21</v>
      </c>
      <c r="V56" s="480"/>
      <c r="W56" s="18" t="s">
        <v>51</v>
      </c>
      <c r="X56" s="41"/>
      <c r="Y56" s="42"/>
      <c r="Z56" s="42"/>
      <c r="AA56" s="42"/>
      <c r="AB56" s="42"/>
      <c r="AC56" s="43"/>
      <c r="AD56" s="41">
        <f t="shared" si="2"/>
        <v>0</v>
      </c>
      <c r="AE56" s="42"/>
      <c r="AF56" s="43"/>
      <c r="AG56" s="41">
        <v>19</v>
      </c>
      <c r="AH56" s="42">
        <v>12</v>
      </c>
      <c r="AI56" s="181">
        <v>10</v>
      </c>
      <c r="AJ56" s="51">
        <f t="shared" si="3"/>
        <v>0</v>
      </c>
      <c r="AK56" s="49">
        <v>0</v>
      </c>
      <c r="AL56" s="50">
        <v>0</v>
      </c>
      <c r="AM56" s="167">
        <v>0.04</v>
      </c>
      <c r="AN56" s="168">
        <v>0.03</v>
      </c>
      <c r="AO56" s="182">
        <v>0.02</v>
      </c>
    </row>
    <row r="57" spans="1:41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8"/>
      <c r="I57" s="186">
        <f t="shared" si="0"/>
        <v>0</v>
      </c>
      <c r="J57" s="187">
        <v>0</v>
      </c>
      <c r="K57" s="189">
        <v>3</v>
      </c>
      <c r="L57" s="186"/>
      <c r="M57" s="187"/>
      <c r="N57" s="190">
        <v>73</v>
      </c>
      <c r="O57" s="107">
        <f t="shared" si="1"/>
        <v>0</v>
      </c>
      <c r="P57" s="105">
        <v>0</v>
      </c>
      <c r="Q57" s="195">
        <v>0.5</v>
      </c>
      <c r="R57" s="110"/>
      <c r="S57" s="196"/>
      <c r="T57" s="197">
        <v>0.16</v>
      </c>
      <c r="V57" s="495"/>
      <c r="W57" s="185">
        <v>53</v>
      </c>
      <c r="X57" s="186">
        <v>0</v>
      </c>
      <c r="Y57" s="187">
        <v>0</v>
      </c>
      <c r="Z57" s="187">
        <v>0</v>
      </c>
      <c r="AA57" s="187">
        <v>0</v>
      </c>
      <c r="AB57" s="187">
        <v>0</v>
      </c>
      <c r="AC57" s="188">
        <v>0</v>
      </c>
      <c r="AD57" s="186">
        <f t="shared" si="2"/>
        <v>0</v>
      </c>
      <c r="AE57" s="187"/>
      <c r="AF57" s="189"/>
      <c r="AG57" s="186"/>
      <c r="AH57" s="187"/>
      <c r="AI57" s="190">
        <v>4</v>
      </c>
      <c r="AJ57" s="107">
        <f t="shared" si="3"/>
        <v>0</v>
      </c>
      <c r="AK57" s="105"/>
      <c r="AL57" s="195"/>
      <c r="AM57" s="110"/>
      <c r="AN57" s="196"/>
      <c r="AO57" s="197">
        <v>0.01</v>
      </c>
    </row>
    <row r="58" spans="1:41" s="178" customFormat="1" ht="15.75" customHeight="1">
      <c r="A58" s="515" t="s">
        <v>60</v>
      </c>
      <c r="B58" s="517"/>
      <c r="C58" s="198">
        <f aca="true" t="shared" si="4" ref="C58:H58">SUM(C5:C57)</f>
        <v>148</v>
      </c>
      <c r="D58" s="199">
        <f t="shared" si="4"/>
        <v>3</v>
      </c>
      <c r="E58" s="199">
        <f t="shared" si="4"/>
        <v>39</v>
      </c>
      <c r="F58" s="199">
        <f t="shared" si="4"/>
        <v>6</v>
      </c>
      <c r="G58" s="199">
        <f t="shared" si="4"/>
        <v>70</v>
      </c>
      <c r="H58" s="200">
        <f t="shared" si="4"/>
        <v>53</v>
      </c>
      <c r="I58" s="198">
        <f aca="true" t="shared" si="5" ref="I58:Q58">SUM(I5:I57)</f>
        <v>319</v>
      </c>
      <c r="J58" s="199">
        <f t="shared" si="5"/>
        <v>295</v>
      </c>
      <c r="K58" s="200">
        <f>SUM(K5:K57)</f>
        <v>272</v>
      </c>
      <c r="L58" s="198">
        <f t="shared" si="5"/>
        <v>16940</v>
      </c>
      <c r="M58" s="199">
        <f t="shared" si="5"/>
        <v>10448</v>
      </c>
      <c r="N58" s="202">
        <f t="shared" si="5"/>
        <v>8465</v>
      </c>
      <c r="O58" s="204">
        <f t="shared" si="5"/>
        <v>53.16666666666667</v>
      </c>
      <c r="P58" s="205">
        <f t="shared" si="5"/>
        <v>49.166666666666664</v>
      </c>
      <c r="Q58" s="206">
        <f t="shared" si="5"/>
        <v>45.33333333333335</v>
      </c>
      <c r="R58" s="204">
        <v>36.51</v>
      </c>
      <c r="S58" s="205">
        <v>22.57</v>
      </c>
      <c r="T58" s="207">
        <v>18.24</v>
      </c>
      <c r="V58" s="515" t="s">
        <v>60</v>
      </c>
      <c r="W58" s="517"/>
      <c r="X58" s="198">
        <f aca="true" t="shared" si="6" ref="X58:AC58">SUM(X5:X57)</f>
        <v>0</v>
      </c>
      <c r="Y58" s="199">
        <f t="shared" si="6"/>
        <v>1</v>
      </c>
      <c r="Z58" s="199">
        <f t="shared" si="6"/>
        <v>1</v>
      </c>
      <c r="AA58" s="199">
        <f t="shared" si="6"/>
        <v>0</v>
      </c>
      <c r="AB58" s="199">
        <f t="shared" si="6"/>
        <v>0</v>
      </c>
      <c r="AC58" s="200">
        <f t="shared" si="6"/>
        <v>0</v>
      </c>
      <c r="AD58" s="198">
        <f aca="true" t="shared" si="7" ref="AD58:AL58">SUM(AD5:AD57)</f>
        <v>2</v>
      </c>
      <c r="AE58" s="199">
        <f t="shared" si="7"/>
        <v>0</v>
      </c>
      <c r="AF58" s="200">
        <f t="shared" si="7"/>
        <v>0</v>
      </c>
      <c r="AG58" s="198">
        <f t="shared" si="7"/>
        <v>663</v>
      </c>
      <c r="AH58" s="199">
        <f t="shared" si="7"/>
        <v>708</v>
      </c>
      <c r="AI58" s="202">
        <f t="shared" si="7"/>
        <v>550</v>
      </c>
      <c r="AJ58" s="204">
        <f t="shared" si="7"/>
        <v>0.3333333333333333</v>
      </c>
      <c r="AK58" s="205">
        <f t="shared" si="7"/>
        <v>0</v>
      </c>
      <c r="AL58" s="206">
        <f t="shared" si="7"/>
        <v>0</v>
      </c>
      <c r="AM58" s="204">
        <v>1.43</v>
      </c>
      <c r="AN58" s="205">
        <v>1.53</v>
      </c>
      <c r="AO58" s="207">
        <v>1.19</v>
      </c>
    </row>
    <row r="59" spans="9:41" ht="13.5" customHeight="1">
      <c r="I59" s="211" t="s">
        <v>96</v>
      </c>
      <c r="T59" s="281"/>
      <c r="W59" s="209"/>
      <c r="AD59" s="211" t="s">
        <v>96</v>
      </c>
      <c r="AO59" s="281"/>
    </row>
    <row r="60" ht="10.5">
      <c r="W60" s="214"/>
    </row>
  </sheetData>
  <sheetProtection/>
  <mergeCells count="40">
    <mergeCell ref="A26:A30"/>
    <mergeCell ref="A31:A34"/>
    <mergeCell ref="V13:V17"/>
    <mergeCell ref="V18:V21"/>
    <mergeCell ref="V26:V30"/>
    <mergeCell ref="V31:V34"/>
    <mergeCell ref="V22:V25"/>
    <mergeCell ref="A18:A21"/>
    <mergeCell ref="A44:A47"/>
    <mergeCell ref="A48:A51"/>
    <mergeCell ref="A52:A57"/>
    <mergeCell ref="V44:V47"/>
    <mergeCell ref="V48:V51"/>
    <mergeCell ref="V52:V57"/>
    <mergeCell ref="V35:V38"/>
    <mergeCell ref="V58:W58"/>
    <mergeCell ref="AJ2:AO2"/>
    <mergeCell ref="X3:AC3"/>
    <mergeCell ref="AD3:AF3"/>
    <mergeCell ref="AG3:AI3"/>
    <mergeCell ref="AJ3:AL3"/>
    <mergeCell ref="AM3:AO3"/>
    <mergeCell ref="X2:AI2"/>
    <mergeCell ref="C2:N2"/>
    <mergeCell ref="O2:T2"/>
    <mergeCell ref="C3:H3"/>
    <mergeCell ref="I3:K3"/>
    <mergeCell ref="L3:N3"/>
    <mergeCell ref="O3:Q3"/>
    <mergeCell ref="R3:T3"/>
    <mergeCell ref="A39:A43"/>
    <mergeCell ref="V9:V12"/>
    <mergeCell ref="A58:B58"/>
    <mergeCell ref="A5:A8"/>
    <mergeCell ref="A9:A12"/>
    <mergeCell ref="A22:A25"/>
    <mergeCell ref="V5:V8"/>
    <mergeCell ref="A35:A38"/>
    <mergeCell ref="A13:A17"/>
    <mergeCell ref="V39:V43"/>
  </mergeCells>
  <printOptions/>
  <pageMargins left="0.2755905511811024" right="0.07874015748031496" top="0.3937007874015748" bottom="0.15748031496062992" header="0.4724409448818898" footer="0.15748031496062992"/>
  <pageSetup fitToHeight="1" fitToWidth="1" horizontalDpi="1200" verticalDpi="1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10.00390625" style="214" customWidth="1"/>
    <col min="16" max="22" width="7.75390625" style="214" customWidth="1"/>
    <col min="23" max="28" width="7.875" style="214" customWidth="1"/>
    <col min="29" max="29" width="9.125" style="212" bestFit="1" customWidth="1"/>
    <col min="30" max="30" width="9.625" style="212" bestFit="1" customWidth="1"/>
    <col min="31" max="32" width="9.125" style="212" bestFit="1" customWidth="1"/>
    <col min="33" max="16384" width="9.00390625" style="212" customWidth="1"/>
  </cols>
  <sheetData>
    <row r="1" spans="1:28" s="150" customFormat="1" ht="24.75" customHeight="1">
      <c r="A1" s="19" t="s">
        <v>105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9</v>
      </c>
      <c r="D5" s="157">
        <v>22</v>
      </c>
      <c r="E5" s="157">
        <v>15</v>
      </c>
      <c r="F5" s="157">
        <v>27</v>
      </c>
      <c r="G5" s="157">
        <v>5</v>
      </c>
      <c r="H5" s="157">
        <v>10</v>
      </c>
      <c r="I5" s="158">
        <v>9</v>
      </c>
      <c r="J5" s="117">
        <f aca="true" t="shared" si="0" ref="J5:J36">SUM(C5:I5)</f>
        <v>97</v>
      </c>
      <c r="K5" s="157">
        <v>1025</v>
      </c>
      <c r="L5" s="159">
        <v>110</v>
      </c>
      <c r="M5" s="114">
        <v>25020</v>
      </c>
      <c r="N5" s="115">
        <v>44017</v>
      </c>
      <c r="O5" s="120">
        <v>24724</v>
      </c>
      <c r="P5" s="121">
        <f>C5/5</f>
        <v>1.8</v>
      </c>
      <c r="Q5" s="122">
        <f>D5/10</f>
        <v>2.2</v>
      </c>
      <c r="R5" s="122">
        <f>E5/8</f>
        <v>1.875</v>
      </c>
      <c r="S5" s="122">
        <f>F5/17</f>
        <v>1.588235294117647</v>
      </c>
      <c r="T5" s="122">
        <f>G5/7</f>
        <v>0.7142857142857143</v>
      </c>
      <c r="U5" s="122">
        <f>H5/7</f>
        <v>1.4285714285714286</v>
      </c>
      <c r="V5" s="160">
        <f>I5/7</f>
        <v>1.2857142857142858</v>
      </c>
      <c r="W5" s="124">
        <f>J5/61</f>
        <v>1.5901639344262295</v>
      </c>
      <c r="X5" s="122">
        <v>16.80327868852459</v>
      </c>
      <c r="Y5" s="161">
        <v>1.8032786885245902</v>
      </c>
      <c r="Z5" s="162">
        <v>5.08</v>
      </c>
      <c r="AA5" s="163">
        <v>9.206651328174022</v>
      </c>
      <c r="AB5" s="127">
        <v>5.43504067</v>
      </c>
    </row>
    <row r="6" spans="1:28" s="164" customFormat="1" ht="13.5" customHeight="1">
      <c r="A6" s="480"/>
      <c r="B6" s="18" t="s">
        <v>1</v>
      </c>
      <c r="C6" s="44">
        <v>11</v>
      </c>
      <c r="D6" s="71">
        <v>19</v>
      </c>
      <c r="E6" s="71">
        <v>52</v>
      </c>
      <c r="F6" s="71">
        <v>54</v>
      </c>
      <c r="G6" s="71">
        <v>21</v>
      </c>
      <c r="H6" s="71">
        <v>13</v>
      </c>
      <c r="I6" s="72">
        <v>28</v>
      </c>
      <c r="J6" s="44">
        <f t="shared" si="0"/>
        <v>198</v>
      </c>
      <c r="K6" s="71">
        <v>791</v>
      </c>
      <c r="L6" s="165">
        <v>742</v>
      </c>
      <c r="M6" s="41">
        <v>59976</v>
      </c>
      <c r="N6" s="42">
        <v>39086</v>
      </c>
      <c r="O6" s="47">
        <v>57224</v>
      </c>
      <c r="P6" s="48">
        <f aca="true" t="shared" si="1" ref="P6:P56">C6/5</f>
        <v>2.2</v>
      </c>
      <c r="Q6" s="49">
        <f aca="true" t="shared" si="2" ref="Q6:Q56">D6/10</f>
        <v>1.9</v>
      </c>
      <c r="R6" s="49">
        <f aca="true" t="shared" si="3" ref="R6:R56">E6/8</f>
        <v>6.5</v>
      </c>
      <c r="S6" s="49">
        <f aca="true" t="shared" si="4" ref="S6:S56">F6/17</f>
        <v>3.176470588235294</v>
      </c>
      <c r="T6" s="49">
        <f aca="true" t="shared" si="5" ref="T6:T56">G6/7</f>
        <v>3</v>
      </c>
      <c r="U6" s="49">
        <f aca="true" t="shared" si="6" ref="U6:U56">H6/7</f>
        <v>1.8571428571428572</v>
      </c>
      <c r="V6" s="166">
        <f aca="true" t="shared" si="7" ref="V6:V56">I6/7</f>
        <v>4</v>
      </c>
      <c r="W6" s="51">
        <f>J6/61</f>
        <v>3.2459016393442623</v>
      </c>
      <c r="X6" s="49">
        <v>12.967213114754099</v>
      </c>
      <c r="Y6" s="90">
        <v>12.163934426229508</v>
      </c>
      <c r="Z6" s="167">
        <v>12.12</v>
      </c>
      <c r="AA6" s="168">
        <v>8.127677271782074</v>
      </c>
      <c r="AB6" s="54">
        <v>11.9991612</v>
      </c>
    </row>
    <row r="7" spans="1:28" s="164" customFormat="1" ht="13.5" customHeight="1">
      <c r="A7" s="480"/>
      <c r="B7" s="18" t="s">
        <v>2</v>
      </c>
      <c r="C7" s="44">
        <v>52</v>
      </c>
      <c r="D7" s="71">
        <v>74</v>
      </c>
      <c r="E7" s="71">
        <v>149</v>
      </c>
      <c r="F7" s="71">
        <v>283</v>
      </c>
      <c r="G7" s="71">
        <v>75</v>
      </c>
      <c r="H7" s="71">
        <v>53</v>
      </c>
      <c r="I7" s="72">
        <v>109</v>
      </c>
      <c r="J7" s="44">
        <f t="shared" si="0"/>
        <v>795</v>
      </c>
      <c r="K7" s="71">
        <v>696</v>
      </c>
      <c r="L7" s="165">
        <v>1701</v>
      </c>
      <c r="M7" s="41">
        <v>130684</v>
      </c>
      <c r="N7" s="42">
        <v>43510</v>
      </c>
      <c r="O7" s="47">
        <v>100031</v>
      </c>
      <c r="P7" s="48">
        <f t="shared" si="1"/>
        <v>10.4</v>
      </c>
      <c r="Q7" s="49">
        <f t="shared" si="2"/>
        <v>7.4</v>
      </c>
      <c r="R7" s="49">
        <f t="shared" si="3"/>
        <v>18.625</v>
      </c>
      <c r="S7" s="49">
        <f t="shared" si="4"/>
        <v>16.647058823529413</v>
      </c>
      <c r="T7" s="49">
        <f t="shared" si="5"/>
        <v>10.714285714285714</v>
      </c>
      <c r="U7" s="49">
        <f t="shared" si="6"/>
        <v>7.571428571428571</v>
      </c>
      <c r="V7" s="166">
        <f t="shared" si="7"/>
        <v>15.571428571428571</v>
      </c>
      <c r="W7" s="51">
        <f>J7/61</f>
        <v>13.032786885245901</v>
      </c>
      <c r="X7" s="49">
        <v>11.40983606557377</v>
      </c>
      <c r="Y7" s="90">
        <v>27.885245901639344</v>
      </c>
      <c r="Z7" s="167">
        <v>26.42</v>
      </c>
      <c r="AA7" s="168">
        <v>9.03259290014532</v>
      </c>
      <c r="AB7" s="54">
        <v>20.8832985</v>
      </c>
    </row>
    <row r="8" spans="1:28" s="164" customFormat="1" ht="13.5" customHeight="1">
      <c r="A8" s="480"/>
      <c r="B8" s="18" t="s">
        <v>3</v>
      </c>
      <c r="C8" s="44">
        <v>71</v>
      </c>
      <c r="D8" s="71">
        <v>169</v>
      </c>
      <c r="E8" s="71">
        <v>181</v>
      </c>
      <c r="F8" s="71">
        <v>519</v>
      </c>
      <c r="G8" s="71">
        <v>117</v>
      </c>
      <c r="H8" s="71">
        <v>97</v>
      </c>
      <c r="I8" s="72">
        <v>191</v>
      </c>
      <c r="J8" s="44">
        <f t="shared" si="0"/>
        <v>1345</v>
      </c>
      <c r="K8" s="71">
        <v>333</v>
      </c>
      <c r="L8" s="165">
        <v>2643</v>
      </c>
      <c r="M8" s="41">
        <v>157858</v>
      </c>
      <c r="N8" s="42">
        <v>31071</v>
      </c>
      <c r="O8" s="47">
        <v>179411</v>
      </c>
      <c r="P8" s="63">
        <f t="shared" si="1"/>
        <v>14.2</v>
      </c>
      <c r="Q8" s="64">
        <f t="shared" si="2"/>
        <v>16.9</v>
      </c>
      <c r="R8" s="64">
        <f t="shared" si="3"/>
        <v>22.625</v>
      </c>
      <c r="S8" s="64">
        <f t="shared" si="4"/>
        <v>30.529411764705884</v>
      </c>
      <c r="T8" s="64">
        <f t="shared" si="5"/>
        <v>16.714285714285715</v>
      </c>
      <c r="U8" s="64">
        <f t="shared" si="6"/>
        <v>13.857142857142858</v>
      </c>
      <c r="V8" s="169">
        <f t="shared" si="7"/>
        <v>27.285714285714285</v>
      </c>
      <c r="W8" s="51">
        <f>J8/61</f>
        <v>22.049180327868854</v>
      </c>
      <c r="X8" s="49">
        <v>5.459016393442623</v>
      </c>
      <c r="Y8" s="90">
        <v>43.32786885245902</v>
      </c>
      <c r="Z8" s="167">
        <v>31.92</v>
      </c>
      <c r="AA8" s="168">
        <v>6.4596673596673595</v>
      </c>
      <c r="AB8" s="54">
        <v>37.4787967</v>
      </c>
    </row>
    <row r="9" spans="1:28" s="164" customFormat="1" ht="13.5" customHeight="1">
      <c r="A9" s="483">
        <v>2</v>
      </c>
      <c r="B9" s="17" t="s">
        <v>4</v>
      </c>
      <c r="C9" s="74">
        <v>93</v>
      </c>
      <c r="D9" s="75">
        <v>268</v>
      </c>
      <c r="E9" s="75">
        <v>150</v>
      </c>
      <c r="F9" s="75">
        <v>573</v>
      </c>
      <c r="G9" s="75">
        <v>157</v>
      </c>
      <c r="H9" s="75">
        <v>128</v>
      </c>
      <c r="I9" s="76">
        <v>319</v>
      </c>
      <c r="J9" s="74">
        <f t="shared" si="0"/>
        <v>1688</v>
      </c>
      <c r="K9" s="75">
        <v>193</v>
      </c>
      <c r="L9" s="170">
        <v>2530</v>
      </c>
      <c r="M9" s="128">
        <v>143773</v>
      </c>
      <c r="N9" s="129">
        <v>20511</v>
      </c>
      <c r="O9" s="79">
        <v>171160</v>
      </c>
      <c r="P9" s="80">
        <f t="shared" si="1"/>
        <v>18.6</v>
      </c>
      <c r="Q9" s="81">
        <f t="shared" si="2"/>
        <v>26.8</v>
      </c>
      <c r="R9" s="81">
        <f t="shared" si="3"/>
        <v>18.75</v>
      </c>
      <c r="S9" s="81">
        <f t="shared" si="4"/>
        <v>33.705882352941174</v>
      </c>
      <c r="T9" s="81">
        <f t="shared" si="5"/>
        <v>22.428571428571427</v>
      </c>
      <c r="U9" s="81">
        <f t="shared" si="6"/>
        <v>18.285714285714285</v>
      </c>
      <c r="V9" s="82">
        <f t="shared" si="7"/>
        <v>45.57142857142857</v>
      </c>
      <c r="W9" s="83">
        <f>J9/61</f>
        <v>27.672131147540984</v>
      </c>
      <c r="X9" s="81">
        <v>3.1639344262295084</v>
      </c>
      <c r="Y9" s="94">
        <v>41.47540983606557</v>
      </c>
      <c r="Z9" s="171">
        <v>29.05</v>
      </c>
      <c r="AA9" s="172">
        <v>4.265127885215222</v>
      </c>
      <c r="AB9" s="86">
        <v>35.6955162</v>
      </c>
    </row>
    <row r="10" spans="1:28" s="173" customFormat="1" ht="13.5" customHeight="1">
      <c r="A10" s="483"/>
      <c r="B10" s="18" t="s">
        <v>5</v>
      </c>
      <c r="C10" s="45">
        <v>95</v>
      </c>
      <c r="D10" s="46">
        <v>175</v>
      </c>
      <c r="E10" s="46">
        <v>117</v>
      </c>
      <c r="F10" s="46">
        <v>453</v>
      </c>
      <c r="G10" s="46">
        <v>108</v>
      </c>
      <c r="H10" s="46">
        <v>156</v>
      </c>
      <c r="I10" s="88">
        <v>285</v>
      </c>
      <c r="J10" s="44">
        <f t="shared" si="0"/>
        <v>1389</v>
      </c>
      <c r="K10" s="46">
        <v>93</v>
      </c>
      <c r="L10" s="88">
        <v>1826</v>
      </c>
      <c r="M10" s="45">
        <v>106299</v>
      </c>
      <c r="N10" s="46">
        <v>13497</v>
      </c>
      <c r="O10" s="47">
        <v>118402</v>
      </c>
      <c r="P10" s="48">
        <f t="shared" si="1"/>
        <v>19</v>
      </c>
      <c r="Q10" s="49">
        <f t="shared" si="2"/>
        <v>17.5</v>
      </c>
      <c r="R10" s="49">
        <f t="shared" si="3"/>
        <v>14.625</v>
      </c>
      <c r="S10" s="49">
        <f t="shared" si="4"/>
        <v>26.647058823529413</v>
      </c>
      <c r="T10" s="49">
        <f t="shared" si="5"/>
        <v>15.428571428571429</v>
      </c>
      <c r="U10" s="49">
        <f t="shared" si="6"/>
        <v>22.285714285714285</v>
      </c>
      <c r="V10" s="50">
        <f t="shared" si="7"/>
        <v>40.714285714285715</v>
      </c>
      <c r="W10" s="51">
        <f aca="true" t="shared" si="8" ref="W10:W57">J10/61</f>
        <v>22.770491803278688</v>
      </c>
      <c r="X10" s="89">
        <v>1.5245901639344261</v>
      </c>
      <c r="Y10" s="90">
        <v>29.934426229508198</v>
      </c>
      <c r="Z10" s="52">
        <v>21.53</v>
      </c>
      <c r="AA10" s="53">
        <v>2.809533721898418</v>
      </c>
      <c r="AB10" s="54">
        <v>24.713421</v>
      </c>
    </row>
    <row r="11" spans="1:28" s="173" customFormat="1" ht="13.5" customHeight="1">
      <c r="A11" s="483"/>
      <c r="B11" s="18" t="s">
        <v>6</v>
      </c>
      <c r="C11" s="45">
        <v>66</v>
      </c>
      <c r="D11" s="46">
        <v>152</v>
      </c>
      <c r="E11" s="46">
        <v>115</v>
      </c>
      <c r="F11" s="46">
        <v>265</v>
      </c>
      <c r="G11" s="46">
        <v>54</v>
      </c>
      <c r="H11" s="46">
        <v>129</v>
      </c>
      <c r="I11" s="88">
        <v>283</v>
      </c>
      <c r="J11" s="44">
        <f t="shared" si="0"/>
        <v>1064</v>
      </c>
      <c r="K11" s="46">
        <v>31</v>
      </c>
      <c r="L11" s="88">
        <v>1356</v>
      </c>
      <c r="M11" s="45">
        <v>81026</v>
      </c>
      <c r="N11" s="46">
        <v>8446</v>
      </c>
      <c r="O11" s="47">
        <v>80349</v>
      </c>
      <c r="P11" s="48">
        <f t="shared" si="1"/>
        <v>13.2</v>
      </c>
      <c r="Q11" s="49">
        <f t="shared" si="2"/>
        <v>15.2</v>
      </c>
      <c r="R11" s="49">
        <f t="shared" si="3"/>
        <v>14.375</v>
      </c>
      <c r="S11" s="49">
        <f t="shared" si="4"/>
        <v>15.588235294117647</v>
      </c>
      <c r="T11" s="49">
        <f t="shared" si="5"/>
        <v>7.714285714285714</v>
      </c>
      <c r="U11" s="49">
        <f t="shared" si="6"/>
        <v>18.428571428571427</v>
      </c>
      <c r="V11" s="50">
        <f t="shared" si="7"/>
        <v>40.42857142857143</v>
      </c>
      <c r="W11" s="51">
        <f t="shared" si="8"/>
        <v>17.442622950819672</v>
      </c>
      <c r="X11" s="89">
        <v>0.5081967213114754</v>
      </c>
      <c r="Y11" s="90">
        <v>22.229508196721312</v>
      </c>
      <c r="Z11" s="52">
        <v>16.39</v>
      </c>
      <c r="AA11" s="53">
        <v>1.7584842806579222</v>
      </c>
      <c r="AB11" s="54">
        <v>16.7638222</v>
      </c>
    </row>
    <row r="12" spans="1:28" s="173" customFormat="1" ht="13.5" customHeight="1">
      <c r="A12" s="483"/>
      <c r="B12" s="18" t="s">
        <v>7</v>
      </c>
      <c r="C12" s="45">
        <v>51</v>
      </c>
      <c r="D12" s="46">
        <v>124</v>
      </c>
      <c r="E12" s="46">
        <v>85</v>
      </c>
      <c r="F12" s="46">
        <v>201</v>
      </c>
      <c r="G12" s="46">
        <v>55</v>
      </c>
      <c r="H12" s="46">
        <v>133</v>
      </c>
      <c r="I12" s="88">
        <v>251</v>
      </c>
      <c r="J12" s="44">
        <f t="shared" si="0"/>
        <v>900</v>
      </c>
      <c r="K12" s="46">
        <v>9</v>
      </c>
      <c r="L12" s="88">
        <v>766</v>
      </c>
      <c r="M12" s="45">
        <v>77853</v>
      </c>
      <c r="N12" s="46">
        <v>6534</v>
      </c>
      <c r="O12" s="47">
        <v>57809</v>
      </c>
      <c r="P12" s="63">
        <f t="shared" si="1"/>
        <v>10.2</v>
      </c>
      <c r="Q12" s="64">
        <f t="shared" si="2"/>
        <v>12.4</v>
      </c>
      <c r="R12" s="64">
        <f t="shared" si="3"/>
        <v>10.625</v>
      </c>
      <c r="S12" s="64">
        <f t="shared" si="4"/>
        <v>11.823529411764707</v>
      </c>
      <c r="T12" s="64">
        <f t="shared" si="5"/>
        <v>7.857142857142857</v>
      </c>
      <c r="U12" s="64">
        <f t="shared" si="6"/>
        <v>19</v>
      </c>
      <c r="V12" s="65">
        <f t="shared" si="7"/>
        <v>35.857142857142854</v>
      </c>
      <c r="W12" s="66">
        <f t="shared" si="8"/>
        <v>14.754098360655737</v>
      </c>
      <c r="X12" s="89">
        <v>0.14754098360655737</v>
      </c>
      <c r="Y12" s="90">
        <v>12.557377049180328</v>
      </c>
      <c r="Z12" s="52">
        <v>15.75</v>
      </c>
      <c r="AA12" s="53">
        <v>1.3623853211009174</v>
      </c>
      <c r="AB12" s="54">
        <v>12.0535863</v>
      </c>
    </row>
    <row r="13" spans="1:28" s="173" customFormat="1" ht="13.5" customHeight="1">
      <c r="A13" s="489">
        <v>3</v>
      </c>
      <c r="B13" s="17" t="s">
        <v>8</v>
      </c>
      <c r="C13" s="77">
        <v>35</v>
      </c>
      <c r="D13" s="78">
        <v>64</v>
      </c>
      <c r="E13" s="78">
        <v>58</v>
      </c>
      <c r="F13" s="78">
        <v>135</v>
      </c>
      <c r="G13" s="78">
        <v>38</v>
      </c>
      <c r="H13" s="78">
        <v>131</v>
      </c>
      <c r="I13" s="92">
        <v>116</v>
      </c>
      <c r="J13" s="74">
        <f t="shared" si="0"/>
        <v>577</v>
      </c>
      <c r="K13" s="78">
        <v>2</v>
      </c>
      <c r="L13" s="92">
        <v>1042</v>
      </c>
      <c r="M13" s="77">
        <v>68531</v>
      </c>
      <c r="N13" s="78">
        <v>3695</v>
      </c>
      <c r="O13" s="79">
        <v>64712</v>
      </c>
      <c r="P13" s="80">
        <f t="shared" si="1"/>
        <v>7</v>
      </c>
      <c r="Q13" s="81">
        <f t="shared" si="2"/>
        <v>6.4</v>
      </c>
      <c r="R13" s="81">
        <f t="shared" si="3"/>
        <v>7.25</v>
      </c>
      <c r="S13" s="81">
        <f t="shared" si="4"/>
        <v>7.9411764705882355</v>
      </c>
      <c r="T13" s="81">
        <f t="shared" si="5"/>
        <v>5.428571428571429</v>
      </c>
      <c r="U13" s="81">
        <f t="shared" si="6"/>
        <v>18.714285714285715</v>
      </c>
      <c r="V13" s="82">
        <f t="shared" si="7"/>
        <v>16.571428571428573</v>
      </c>
      <c r="W13" s="83">
        <f t="shared" si="8"/>
        <v>9.459016393442623</v>
      </c>
      <c r="X13" s="93">
        <v>0.03278688524590164</v>
      </c>
      <c r="Y13" s="94">
        <v>17.081967213114755</v>
      </c>
      <c r="Z13" s="84">
        <v>13.88</v>
      </c>
      <c r="AA13" s="85">
        <v>0.7704336947456214</v>
      </c>
      <c r="AB13" s="86">
        <v>13.5013561</v>
      </c>
    </row>
    <row r="14" spans="1:28" s="173" customFormat="1" ht="13.5" customHeight="1">
      <c r="A14" s="477"/>
      <c r="B14" s="18" t="s">
        <v>9</v>
      </c>
      <c r="C14" s="45">
        <v>20</v>
      </c>
      <c r="D14" s="46">
        <v>45</v>
      </c>
      <c r="E14" s="46">
        <v>73</v>
      </c>
      <c r="F14" s="46">
        <v>181</v>
      </c>
      <c r="G14" s="46">
        <v>59</v>
      </c>
      <c r="H14" s="46">
        <v>219</v>
      </c>
      <c r="I14" s="88">
        <v>86</v>
      </c>
      <c r="J14" s="44">
        <f t="shared" si="0"/>
        <v>683</v>
      </c>
      <c r="K14" s="46">
        <v>2</v>
      </c>
      <c r="L14" s="88">
        <v>1179</v>
      </c>
      <c r="M14" s="45">
        <v>79931</v>
      </c>
      <c r="N14" s="46">
        <v>2453</v>
      </c>
      <c r="O14" s="47">
        <v>71310</v>
      </c>
      <c r="P14" s="48">
        <f t="shared" si="1"/>
        <v>4</v>
      </c>
      <c r="Q14" s="49">
        <f t="shared" si="2"/>
        <v>4.5</v>
      </c>
      <c r="R14" s="49">
        <f t="shared" si="3"/>
        <v>9.125</v>
      </c>
      <c r="S14" s="49">
        <f t="shared" si="4"/>
        <v>10.647058823529411</v>
      </c>
      <c r="T14" s="49">
        <f t="shared" si="5"/>
        <v>8.428571428571429</v>
      </c>
      <c r="U14" s="49">
        <f t="shared" si="6"/>
        <v>31.285714285714285</v>
      </c>
      <c r="V14" s="50">
        <f t="shared" si="7"/>
        <v>12.285714285714286</v>
      </c>
      <c r="W14" s="51">
        <f t="shared" si="8"/>
        <v>11.19672131147541</v>
      </c>
      <c r="X14" s="89">
        <v>0.03278688524590164</v>
      </c>
      <c r="Y14" s="90">
        <v>19.327868852459016</v>
      </c>
      <c r="Z14" s="52">
        <v>16.53</v>
      </c>
      <c r="AA14" s="53">
        <v>0.5118948247078464</v>
      </c>
      <c r="AB14" s="54">
        <v>14.865541</v>
      </c>
    </row>
    <row r="15" spans="1:28" s="173" customFormat="1" ht="13.5" customHeight="1">
      <c r="A15" s="477"/>
      <c r="B15" s="18" t="s">
        <v>10</v>
      </c>
      <c r="C15" s="45">
        <v>10</v>
      </c>
      <c r="D15" s="46">
        <v>80</v>
      </c>
      <c r="E15" s="46">
        <v>71</v>
      </c>
      <c r="F15" s="46">
        <v>257</v>
      </c>
      <c r="G15" s="46">
        <v>46</v>
      </c>
      <c r="H15" s="46">
        <v>207</v>
      </c>
      <c r="I15" s="88">
        <v>84</v>
      </c>
      <c r="J15" s="44">
        <f t="shared" si="0"/>
        <v>755</v>
      </c>
      <c r="K15" s="46">
        <v>2</v>
      </c>
      <c r="L15" s="88">
        <v>1165</v>
      </c>
      <c r="M15" s="45">
        <v>83569</v>
      </c>
      <c r="N15" s="46">
        <v>1937</v>
      </c>
      <c r="O15" s="47">
        <v>79124</v>
      </c>
      <c r="P15" s="48">
        <f t="shared" si="1"/>
        <v>2</v>
      </c>
      <c r="Q15" s="49">
        <f t="shared" si="2"/>
        <v>8</v>
      </c>
      <c r="R15" s="49">
        <f t="shared" si="3"/>
        <v>8.875</v>
      </c>
      <c r="S15" s="49">
        <f t="shared" si="4"/>
        <v>15.117647058823529</v>
      </c>
      <c r="T15" s="49">
        <f t="shared" si="5"/>
        <v>6.571428571428571</v>
      </c>
      <c r="U15" s="49">
        <f t="shared" si="6"/>
        <v>29.571428571428573</v>
      </c>
      <c r="V15" s="50">
        <f t="shared" si="7"/>
        <v>12</v>
      </c>
      <c r="W15" s="51">
        <f t="shared" si="8"/>
        <v>12.37704918032787</v>
      </c>
      <c r="X15" s="89">
        <v>0.03278688524590164</v>
      </c>
      <c r="Y15" s="90">
        <v>19.098360655737704</v>
      </c>
      <c r="Z15" s="52">
        <v>17.31</v>
      </c>
      <c r="AA15" s="53">
        <v>0.40599455040871935</v>
      </c>
      <c r="AB15" s="54">
        <v>16.5047977</v>
      </c>
    </row>
    <row r="16" spans="1:28" s="173" customFormat="1" ht="13.5" customHeight="1">
      <c r="A16" s="477"/>
      <c r="B16" s="18" t="s">
        <v>11</v>
      </c>
      <c r="C16" s="45">
        <v>16</v>
      </c>
      <c r="D16" s="46">
        <v>121</v>
      </c>
      <c r="E16" s="46">
        <v>65</v>
      </c>
      <c r="F16" s="46">
        <v>241</v>
      </c>
      <c r="G16" s="46">
        <v>72</v>
      </c>
      <c r="H16" s="46">
        <v>192</v>
      </c>
      <c r="I16" s="88">
        <v>67</v>
      </c>
      <c r="J16" s="44">
        <f t="shared" si="0"/>
        <v>774</v>
      </c>
      <c r="K16" s="46">
        <v>0</v>
      </c>
      <c r="L16" s="88">
        <v>1022</v>
      </c>
      <c r="M16" s="45">
        <v>59796</v>
      </c>
      <c r="N16" s="46">
        <v>1062</v>
      </c>
      <c r="O16" s="47">
        <v>74731</v>
      </c>
      <c r="P16" s="48">
        <f t="shared" si="1"/>
        <v>3.2</v>
      </c>
      <c r="Q16" s="49">
        <f t="shared" si="2"/>
        <v>12.1</v>
      </c>
      <c r="R16" s="49">
        <f t="shared" si="3"/>
        <v>8.125</v>
      </c>
      <c r="S16" s="49">
        <f t="shared" si="4"/>
        <v>14.176470588235293</v>
      </c>
      <c r="T16" s="49">
        <f t="shared" si="5"/>
        <v>10.285714285714286</v>
      </c>
      <c r="U16" s="49">
        <f t="shared" si="6"/>
        <v>27.428571428571427</v>
      </c>
      <c r="V16" s="50">
        <f t="shared" si="7"/>
        <v>9.571428571428571</v>
      </c>
      <c r="W16" s="51">
        <f t="shared" si="8"/>
        <v>12.688524590163935</v>
      </c>
      <c r="X16" s="89">
        <v>0</v>
      </c>
      <c r="Y16" s="90">
        <v>16.75409836065574</v>
      </c>
      <c r="Z16" s="52">
        <v>12.34</v>
      </c>
      <c r="AA16" s="53">
        <v>0.22245496439044826</v>
      </c>
      <c r="AB16" s="54">
        <v>15.6308304</v>
      </c>
    </row>
    <row r="17" spans="1:28" s="173" customFormat="1" ht="13.5" customHeight="1">
      <c r="A17" s="478"/>
      <c r="B17" s="174" t="s">
        <v>12</v>
      </c>
      <c r="C17" s="60">
        <v>23</v>
      </c>
      <c r="D17" s="61">
        <v>145</v>
      </c>
      <c r="E17" s="61">
        <v>71</v>
      </c>
      <c r="F17" s="61">
        <v>295</v>
      </c>
      <c r="G17" s="61">
        <v>119</v>
      </c>
      <c r="H17" s="61">
        <v>116</v>
      </c>
      <c r="I17" s="175">
        <v>42</v>
      </c>
      <c r="J17" s="59">
        <f t="shared" si="0"/>
        <v>811</v>
      </c>
      <c r="K17" s="61">
        <v>2</v>
      </c>
      <c r="L17" s="175">
        <v>642</v>
      </c>
      <c r="M17" s="60">
        <v>48445</v>
      </c>
      <c r="N17" s="61">
        <v>816</v>
      </c>
      <c r="O17" s="62">
        <v>44773</v>
      </c>
      <c r="P17" s="63">
        <f t="shared" si="1"/>
        <v>4.6</v>
      </c>
      <c r="Q17" s="64">
        <f t="shared" si="2"/>
        <v>14.5</v>
      </c>
      <c r="R17" s="64">
        <f t="shared" si="3"/>
        <v>8.875</v>
      </c>
      <c r="S17" s="64">
        <f t="shared" si="4"/>
        <v>17.352941176470587</v>
      </c>
      <c r="T17" s="64">
        <f t="shared" si="5"/>
        <v>17</v>
      </c>
      <c r="U17" s="64">
        <f t="shared" si="6"/>
        <v>16.571428571428573</v>
      </c>
      <c r="V17" s="65">
        <f t="shared" si="7"/>
        <v>6</v>
      </c>
      <c r="W17" s="66">
        <f t="shared" si="8"/>
        <v>13.295081967213115</v>
      </c>
      <c r="X17" s="176">
        <v>0.03278688524590164</v>
      </c>
      <c r="Y17" s="177">
        <v>10.524590163934427</v>
      </c>
      <c r="Z17" s="67">
        <v>10.02</v>
      </c>
      <c r="AA17" s="68">
        <v>0.17142857142857143</v>
      </c>
      <c r="AB17" s="69">
        <v>9.37065718</v>
      </c>
    </row>
    <row r="18" spans="1:28" s="178" customFormat="1" ht="13.5" customHeight="1">
      <c r="A18" s="489">
        <v>4</v>
      </c>
      <c r="B18" s="18" t="s">
        <v>13</v>
      </c>
      <c r="C18" s="41">
        <v>13</v>
      </c>
      <c r="D18" s="42">
        <v>97</v>
      </c>
      <c r="E18" s="42">
        <v>53</v>
      </c>
      <c r="F18" s="42">
        <v>186</v>
      </c>
      <c r="G18" s="42">
        <v>46</v>
      </c>
      <c r="H18" s="42">
        <v>61</v>
      </c>
      <c r="I18" s="43">
        <v>24</v>
      </c>
      <c r="J18" s="44">
        <f t="shared" si="0"/>
        <v>480</v>
      </c>
      <c r="K18" s="42">
        <v>0</v>
      </c>
      <c r="L18" s="88">
        <v>411</v>
      </c>
      <c r="M18" s="41">
        <v>30728</v>
      </c>
      <c r="N18" s="42">
        <v>591</v>
      </c>
      <c r="O18" s="47">
        <v>29163</v>
      </c>
      <c r="P18" s="48">
        <f t="shared" si="1"/>
        <v>2.6</v>
      </c>
      <c r="Q18" s="49">
        <f t="shared" si="2"/>
        <v>9.7</v>
      </c>
      <c r="R18" s="49">
        <f t="shared" si="3"/>
        <v>6.625</v>
      </c>
      <c r="S18" s="49">
        <f t="shared" si="4"/>
        <v>10.941176470588236</v>
      </c>
      <c r="T18" s="49">
        <f t="shared" si="5"/>
        <v>6.571428571428571</v>
      </c>
      <c r="U18" s="49">
        <f t="shared" si="6"/>
        <v>8.714285714285714</v>
      </c>
      <c r="V18" s="50">
        <f t="shared" si="7"/>
        <v>3.4285714285714284</v>
      </c>
      <c r="W18" s="51">
        <f t="shared" si="8"/>
        <v>7.868852459016393</v>
      </c>
      <c r="X18" s="49">
        <v>0</v>
      </c>
      <c r="Y18" s="90">
        <v>6.737704918032787</v>
      </c>
      <c r="Z18" s="167">
        <v>6.35</v>
      </c>
      <c r="AA18" s="168">
        <v>0.12379555927943024</v>
      </c>
      <c r="AB18" s="54">
        <v>6.10359983</v>
      </c>
    </row>
    <row r="19" spans="1:28" s="178" customFormat="1" ht="13.5" customHeight="1">
      <c r="A19" s="477"/>
      <c r="B19" s="18" t="s">
        <v>14</v>
      </c>
      <c r="C19" s="41">
        <v>12</v>
      </c>
      <c r="D19" s="42">
        <v>89</v>
      </c>
      <c r="E19" s="42">
        <v>46</v>
      </c>
      <c r="F19" s="42">
        <v>117</v>
      </c>
      <c r="G19" s="42">
        <v>26</v>
      </c>
      <c r="H19" s="42">
        <v>43</v>
      </c>
      <c r="I19" s="43">
        <v>11</v>
      </c>
      <c r="J19" s="44">
        <f t="shared" si="0"/>
        <v>344</v>
      </c>
      <c r="K19" s="42">
        <v>5</v>
      </c>
      <c r="L19" s="88">
        <v>237</v>
      </c>
      <c r="M19" s="41">
        <v>31700</v>
      </c>
      <c r="N19" s="42">
        <v>692</v>
      </c>
      <c r="O19" s="47">
        <v>19324</v>
      </c>
      <c r="P19" s="48">
        <f t="shared" si="1"/>
        <v>2.4</v>
      </c>
      <c r="Q19" s="49">
        <f t="shared" si="2"/>
        <v>8.9</v>
      </c>
      <c r="R19" s="49">
        <f t="shared" si="3"/>
        <v>5.75</v>
      </c>
      <c r="S19" s="49">
        <f t="shared" si="4"/>
        <v>6.882352941176471</v>
      </c>
      <c r="T19" s="49">
        <f t="shared" si="5"/>
        <v>3.7142857142857144</v>
      </c>
      <c r="U19" s="49">
        <f t="shared" si="6"/>
        <v>6.142857142857143</v>
      </c>
      <c r="V19" s="50">
        <f t="shared" si="7"/>
        <v>1.5714285714285714</v>
      </c>
      <c r="W19" s="51">
        <f t="shared" si="8"/>
        <v>5.639344262295082</v>
      </c>
      <c r="X19" s="49">
        <v>0.08196721311475409</v>
      </c>
      <c r="Y19" s="90">
        <v>3.8852459016393444</v>
      </c>
      <c r="Z19" s="167">
        <v>6.45</v>
      </c>
      <c r="AA19" s="168">
        <v>0.14489112227805695</v>
      </c>
      <c r="AB19" s="54">
        <v>4.05200252</v>
      </c>
    </row>
    <row r="20" spans="1:28" s="178" customFormat="1" ht="13.5" customHeight="1">
      <c r="A20" s="477"/>
      <c r="B20" s="18" t="s">
        <v>15</v>
      </c>
      <c r="C20" s="41">
        <v>29</v>
      </c>
      <c r="D20" s="42">
        <v>192</v>
      </c>
      <c r="E20" s="42">
        <v>49</v>
      </c>
      <c r="F20" s="42">
        <v>136</v>
      </c>
      <c r="G20" s="42">
        <v>60</v>
      </c>
      <c r="H20" s="42">
        <v>62</v>
      </c>
      <c r="I20" s="43">
        <v>2</v>
      </c>
      <c r="J20" s="44">
        <f t="shared" si="0"/>
        <v>530</v>
      </c>
      <c r="K20" s="42">
        <v>5</v>
      </c>
      <c r="L20" s="88">
        <v>200</v>
      </c>
      <c r="M20" s="41">
        <v>37048</v>
      </c>
      <c r="N20" s="42">
        <v>967</v>
      </c>
      <c r="O20" s="47">
        <v>19533</v>
      </c>
      <c r="P20" s="48">
        <f t="shared" si="1"/>
        <v>5.8</v>
      </c>
      <c r="Q20" s="49">
        <f t="shared" si="2"/>
        <v>19.2</v>
      </c>
      <c r="R20" s="49">
        <f t="shared" si="3"/>
        <v>6.125</v>
      </c>
      <c r="S20" s="49">
        <f t="shared" si="4"/>
        <v>8</v>
      </c>
      <c r="T20" s="49">
        <f t="shared" si="5"/>
        <v>8.571428571428571</v>
      </c>
      <c r="U20" s="49">
        <f t="shared" si="6"/>
        <v>8.857142857142858</v>
      </c>
      <c r="V20" s="50">
        <f t="shared" si="7"/>
        <v>0.2857142857142857</v>
      </c>
      <c r="W20" s="51">
        <f t="shared" si="8"/>
        <v>8.688524590163935</v>
      </c>
      <c r="X20" s="49">
        <v>0.08196721311475409</v>
      </c>
      <c r="Y20" s="90">
        <v>3.278688524590164</v>
      </c>
      <c r="Z20" s="167">
        <v>7.55</v>
      </c>
      <c r="AA20" s="168">
        <v>0.2025130890052356</v>
      </c>
      <c r="AB20" s="54">
        <v>4.09754563</v>
      </c>
    </row>
    <row r="21" spans="1:28" s="178" customFormat="1" ht="13.5" customHeight="1">
      <c r="A21" s="478"/>
      <c r="B21" s="18" t="s">
        <v>16</v>
      </c>
      <c r="C21" s="41">
        <v>24</v>
      </c>
      <c r="D21" s="42">
        <v>267</v>
      </c>
      <c r="E21" s="42">
        <v>70</v>
      </c>
      <c r="F21" s="42">
        <v>103</v>
      </c>
      <c r="G21" s="42">
        <v>63</v>
      </c>
      <c r="H21" s="42">
        <v>46</v>
      </c>
      <c r="I21" s="43">
        <v>10</v>
      </c>
      <c r="J21" s="44">
        <f t="shared" si="0"/>
        <v>583</v>
      </c>
      <c r="K21" s="42">
        <v>9</v>
      </c>
      <c r="L21" s="88">
        <v>131</v>
      </c>
      <c r="M21" s="41">
        <v>33098</v>
      </c>
      <c r="N21" s="42">
        <v>799</v>
      </c>
      <c r="O21" s="47">
        <v>16691</v>
      </c>
      <c r="P21" s="63">
        <f t="shared" si="1"/>
        <v>4.8</v>
      </c>
      <c r="Q21" s="64">
        <f t="shared" si="2"/>
        <v>26.7</v>
      </c>
      <c r="R21" s="64">
        <f t="shared" si="3"/>
        <v>8.75</v>
      </c>
      <c r="S21" s="64">
        <f t="shared" si="4"/>
        <v>6.0588235294117645</v>
      </c>
      <c r="T21" s="64">
        <f t="shared" si="5"/>
        <v>9</v>
      </c>
      <c r="U21" s="64">
        <f t="shared" si="6"/>
        <v>6.571428571428571</v>
      </c>
      <c r="V21" s="65">
        <f t="shared" si="7"/>
        <v>1.4285714285714286</v>
      </c>
      <c r="W21" s="66">
        <f t="shared" si="8"/>
        <v>9.557377049180328</v>
      </c>
      <c r="X21" s="49">
        <v>0.14754098360655737</v>
      </c>
      <c r="Y21" s="90">
        <v>2.1475409836065573</v>
      </c>
      <c r="Z21" s="167">
        <v>6.76</v>
      </c>
      <c r="AA21" s="168">
        <v>0.1702535691455359</v>
      </c>
      <c r="AB21" s="54">
        <v>3.51019979</v>
      </c>
    </row>
    <row r="22" spans="1:28" s="178" customFormat="1" ht="13.5" customHeight="1">
      <c r="A22" s="480">
        <v>5</v>
      </c>
      <c r="B22" s="17" t="s">
        <v>17</v>
      </c>
      <c r="C22" s="128">
        <v>4</v>
      </c>
      <c r="D22" s="129">
        <v>96</v>
      </c>
      <c r="E22" s="129">
        <v>41</v>
      </c>
      <c r="F22" s="129">
        <v>38</v>
      </c>
      <c r="G22" s="129">
        <v>21</v>
      </c>
      <c r="H22" s="129">
        <v>23</v>
      </c>
      <c r="I22" s="130">
        <v>5</v>
      </c>
      <c r="J22" s="74">
        <f t="shared" si="0"/>
        <v>228</v>
      </c>
      <c r="K22" s="129">
        <v>0</v>
      </c>
      <c r="L22" s="92">
        <v>105</v>
      </c>
      <c r="M22" s="128">
        <v>16557</v>
      </c>
      <c r="N22" s="129">
        <v>362</v>
      </c>
      <c r="O22" s="79">
        <v>15063</v>
      </c>
      <c r="P22" s="80">
        <f t="shared" si="1"/>
        <v>0.8</v>
      </c>
      <c r="Q22" s="81">
        <f t="shared" si="2"/>
        <v>9.6</v>
      </c>
      <c r="R22" s="81">
        <f t="shared" si="3"/>
        <v>5.125</v>
      </c>
      <c r="S22" s="81">
        <f t="shared" si="4"/>
        <v>2.235294117647059</v>
      </c>
      <c r="T22" s="81">
        <f t="shared" si="5"/>
        <v>3</v>
      </c>
      <c r="U22" s="81">
        <f t="shared" si="6"/>
        <v>3.2857142857142856</v>
      </c>
      <c r="V22" s="82">
        <f t="shared" si="7"/>
        <v>0.7142857142857143</v>
      </c>
      <c r="W22" s="83">
        <f t="shared" si="8"/>
        <v>3.737704918032787</v>
      </c>
      <c r="X22" s="81">
        <v>0</v>
      </c>
      <c r="Y22" s="94">
        <v>1.721311475409836</v>
      </c>
      <c r="Z22" s="171">
        <v>3.38</v>
      </c>
      <c r="AA22" s="172">
        <v>0.07595467897608058</v>
      </c>
      <c r="AB22" s="86">
        <v>3.2137828</v>
      </c>
    </row>
    <row r="23" spans="1:28" s="178" customFormat="1" ht="13.5" customHeight="1">
      <c r="A23" s="480"/>
      <c r="B23" s="18" t="s">
        <v>18</v>
      </c>
      <c r="C23" s="41">
        <v>8</v>
      </c>
      <c r="D23" s="42">
        <v>29</v>
      </c>
      <c r="E23" s="42">
        <v>23</v>
      </c>
      <c r="F23" s="42">
        <v>32</v>
      </c>
      <c r="G23" s="42">
        <v>16</v>
      </c>
      <c r="H23" s="42">
        <v>14</v>
      </c>
      <c r="I23" s="43">
        <v>2</v>
      </c>
      <c r="J23" s="44">
        <f t="shared" si="0"/>
        <v>124</v>
      </c>
      <c r="K23" s="42">
        <v>1</v>
      </c>
      <c r="L23" s="88">
        <v>39</v>
      </c>
      <c r="M23" s="41">
        <v>9723</v>
      </c>
      <c r="N23" s="42">
        <v>378</v>
      </c>
      <c r="O23" s="47">
        <v>8009</v>
      </c>
      <c r="P23" s="48">
        <f t="shared" si="1"/>
        <v>1.6</v>
      </c>
      <c r="Q23" s="49">
        <f t="shared" si="2"/>
        <v>2.9</v>
      </c>
      <c r="R23" s="49">
        <f t="shared" si="3"/>
        <v>2.875</v>
      </c>
      <c r="S23" s="49">
        <f t="shared" si="4"/>
        <v>1.8823529411764706</v>
      </c>
      <c r="T23" s="49">
        <f t="shared" si="5"/>
        <v>2.2857142857142856</v>
      </c>
      <c r="U23" s="49">
        <f t="shared" si="6"/>
        <v>2</v>
      </c>
      <c r="V23" s="50">
        <f t="shared" si="7"/>
        <v>0.2857142857142857</v>
      </c>
      <c r="W23" s="51">
        <f t="shared" si="8"/>
        <v>2.0327868852459017</v>
      </c>
      <c r="X23" s="49">
        <v>0.01639344262295082</v>
      </c>
      <c r="Y23" s="90">
        <v>0.639344262295082</v>
      </c>
      <c r="Z23" s="167">
        <v>1.98</v>
      </c>
      <c r="AA23" s="168">
        <v>0.07924528301886792</v>
      </c>
      <c r="AB23" s="54">
        <v>1.68966245</v>
      </c>
    </row>
    <row r="24" spans="1:28" s="178" customFormat="1" ht="13.5" customHeight="1">
      <c r="A24" s="480"/>
      <c r="B24" s="18" t="s">
        <v>19</v>
      </c>
      <c r="C24" s="41">
        <v>3</v>
      </c>
      <c r="D24" s="42">
        <v>27</v>
      </c>
      <c r="E24" s="42">
        <v>12</v>
      </c>
      <c r="F24" s="42">
        <v>30</v>
      </c>
      <c r="G24" s="42">
        <v>18</v>
      </c>
      <c r="H24" s="42">
        <v>6</v>
      </c>
      <c r="I24" s="43">
        <v>0</v>
      </c>
      <c r="J24" s="44">
        <f t="shared" si="0"/>
        <v>96</v>
      </c>
      <c r="K24" s="42">
        <v>0</v>
      </c>
      <c r="L24" s="88">
        <v>24</v>
      </c>
      <c r="M24" s="41">
        <v>7942</v>
      </c>
      <c r="N24" s="42">
        <v>628</v>
      </c>
      <c r="O24" s="47">
        <v>5122</v>
      </c>
      <c r="P24" s="48">
        <f t="shared" si="1"/>
        <v>0.6</v>
      </c>
      <c r="Q24" s="49">
        <f t="shared" si="2"/>
        <v>2.7</v>
      </c>
      <c r="R24" s="49">
        <f t="shared" si="3"/>
        <v>1.5</v>
      </c>
      <c r="S24" s="49">
        <f t="shared" si="4"/>
        <v>1.7647058823529411</v>
      </c>
      <c r="T24" s="49">
        <f t="shared" si="5"/>
        <v>2.5714285714285716</v>
      </c>
      <c r="U24" s="49">
        <f t="shared" si="6"/>
        <v>0.8571428571428571</v>
      </c>
      <c r="V24" s="50">
        <f t="shared" si="7"/>
        <v>0</v>
      </c>
      <c r="W24" s="51">
        <f t="shared" si="8"/>
        <v>1.5737704918032787</v>
      </c>
      <c r="X24" s="49">
        <v>0</v>
      </c>
      <c r="Y24" s="90">
        <v>0.39344262295081966</v>
      </c>
      <c r="Z24" s="167">
        <v>1.62</v>
      </c>
      <c r="AA24" s="168">
        <v>0.13154587348135735</v>
      </c>
      <c r="AB24" s="54">
        <v>1.07831579</v>
      </c>
    </row>
    <row r="25" spans="1:28" s="178" customFormat="1" ht="13.5" customHeight="1">
      <c r="A25" s="480"/>
      <c r="B25" s="18" t="s">
        <v>20</v>
      </c>
      <c r="C25" s="41">
        <v>0</v>
      </c>
      <c r="D25" s="42">
        <v>12</v>
      </c>
      <c r="E25" s="42">
        <v>3</v>
      </c>
      <c r="F25" s="42">
        <v>22</v>
      </c>
      <c r="G25" s="42">
        <v>11</v>
      </c>
      <c r="H25" s="42">
        <v>0</v>
      </c>
      <c r="I25" s="43">
        <v>0</v>
      </c>
      <c r="J25" s="44">
        <f t="shared" si="0"/>
        <v>48</v>
      </c>
      <c r="K25" s="42">
        <v>0</v>
      </c>
      <c r="L25" s="88">
        <v>33</v>
      </c>
      <c r="M25" s="41">
        <v>5438</v>
      </c>
      <c r="N25" s="42">
        <v>472</v>
      </c>
      <c r="O25" s="47">
        <v>5947</v>
      </c>
      <c r="P25" s="63">
        <f t="shared" si="1"/>
        <v>0</v>
      </c>
      <c r="Q25" s="64">
        <f t="shared" si="2"/>
        <v>1.2</v>
      </c>
      <c r="R25" s="64">
        <f t="shared" si="3"/>
        <v>0.375</v>
      </c>
      <c r="S25" s="64">
        <f t="shared" si="4"/>
        <v>1.2941176470588236</v>
      </c>
      <c r="T25" s="64">
        <f t="shared" si="5"/>
        <v>1.5714285714285714</v>
      </c>
      <c r="U25" s="64">
        <f t="shared" si="6"/>
        <v>0</v>
      </c>
      <c r="V25" s="65">
        <f t="shared" si="7"/>
        <v>0</v>
      </c>
      <c r="W25" s="66">
        <f t="shared" si="8"/>
        <v>0.7868852459016393</v>
      </c>
      <c r="X25" s="49">
        <v>0</v>
      </c>
      <c r="Y25" s="90">
        <v>0.5409836065573771</v>
      </c>
      <c r="Z25" s="167">
        <v>1.11</v>
      </c>
      <c r="AA25" s="168">
        <v>0.0987861029719548</v>
      </c>
      <c r="AB25" s="54">
        <v>1.25623152</v>
      </c>
    </row>
    <row r="26" spans="1:28" s="178" customFormat="1" ht="13.5" customHeight="1">
      <c r="A26" s="489">
        <v>6</v>
      </c>
      <c r="B26" s="17" t="s">
        <v>21</v>
      </c>
      <c r="C26" s="128">
        <v>1</v>
      </c>
      <c r="D26" s="129">
        <v>10</v>
      </c>
      <c r="E26" s="129">
        <v>7</v>
      </c>
      <c r="F26" s="129">
        <v>8</v>
      </c>
      <c r="G26" s="129">
        <v>3</v>
      </c>
      <c r="H26" s="129">
        <v>0</v>
      </c>
      <c r="I26" s="130">
        <v>0</v>
      </c>
      <c r="J26" s="74">
        <f t="shared" si="0"/>
        <v>29</v>
      </c>
      <c r="K26" s="129">
        <v>0</v>
      </c>
      <c r="L26" s="92">
        <v>11</v>
      </c>
      <c r="M26" s="128">
        <v>4050</v>
      </c>
      <c r="N26" s="129">
        <v>534</v>
      </c>
      <c r="O26" s="79">
        <v>3368</v>
      </c>
      <c r="P26" s="80">
        <f t="shared" si="1"/>
        <v>0.2</v>
      </c>
      <c r="Q26" s="81">
        <f t="shared" si="2"/>
        <v>1</v>
      </c>
      <c r="R26" s="81">
        <f t="shared" si="3"/>
        <v>0.875</v>
      </c>
      <c r="S26" s="81">
        <f t="shared" si="4"/>
        <v>0.47058823529411764</v>
      </c>
      <c r="T26" s="81">
        <f t="shared" si="5"/>
        <v>0.42857142857142855</v>
      </c>
      <c r="U26" s="81">
        <f t="shared" si="6"/>
        <v>0</v>
      </c>
      <c r="V26" s="82">
        <f t="shared" si="7"/>
        <v>0</v>
      </c>
      <c r="W26" s="83">
        <f t="shared" si="8"/>
        <v>0.47540983606557374</v>
      </c>
      <c r="X26" s="81">
        <v>0</v>
      </c>
      <c r="Y26" s="94">
        <v>0.18032786885245902</v>
      </c>
      <c r="Z26" s="171">
        <v>0.83</v>
      </c>
      <c r="AA26" s="172">
        <v>0.11157542833263685</v>
      </c>
      <c r="AB26" s="86">
        <v>0.710848459</v>
      </c>
    </row>
    <row r="27" spans="1:28" s="178" customFormat="1" ht="13.5" customHeight="1">
      <c r="A27" s="477"/>
      <c r="B27" s="18" t="s">
        <v>22</v>
      </c>
      <c r="C27" s="41">
        <v>0</v>
      </c>
      <c r="D27" s="42">
        <v>27</v>
      </c>
      <c r="E27" s="42">
        <v>2</v>
      </c>
      <c r="F27" s="42">
        <v>4</v>
      </c>
      <c r="G27" s="42">
        <v>5</v>
      </c>
      <c r="H27" s="42">
        <v>0</v>
      </c>
      <c r="I27" s="43">
        <v>0</v>
      </c>
      <c r="J27" s="44">
        <f t="shared" si="0"/>
        <v>38</v>
      </c>
      <c r="K27" s="42">
        <v>0</v>
      </c>
      <c r="L27" s="88">
        <v>5</v>
      </c>
      <c r="M27" s="41">
        <v>2615</v>
      </c>
      <c r="N27" s="42">
        <v>331</v>
      </c>
      <c r="O27" s="47">
        <v>1924</v>
      </c>
      <c r="P27" s="48">
        <f t="shared" si="1"/>
        <v>0</v>
      </c>
      <c r="Q27" s="49">
        <f t="shared" si="2"/>
        <v>2.7</v>
      </c>
      <c r="R27" s="49">
        <f t="shared" si="3"/>
        <v>0.25</v>
      </c>
      <c r="S27" s="49">
        <f t="shared" si="4"/>
        <v>0.23529411764705882</v>
      </c>
      <c r="T27" s="49">
        <f t="shared" si="5"/>
        <v>0.7142857142857143</v>
      </c>
      <c r="U27" s="49">
        <f t="shared" si="6"/>
        <v>0</v>
      </c>
      <c r="V27" s="50">
        <f t="shared" si="7"/>
        <v>0</v>
      </c>
      <c r="W27" s="51">
        <f t="shared" si="8"/>
        <v>0.6229508196721312</v>
      </c>
      <c r="X27" s="49">
        <v>0</v>
      </c>
      <c r="Y27" s="90">
        <v>0.08196721311475409</v>
      </c>
      <c r="Z27" s="167">
        <v>0.53</v>
      </c>
      <c r="AA27" s="168">
        <v>0.0692468619246862</v>
      </c>
      <c r="AB27" s="54">
        <v>0.405394016</v>
      </c>
    </row>
    <row r="28" spans="1:28" s="178" customFormat="1" ht="13.5" customHeight="1">
      <c r="A28" s="477"/>
      <c r="B28" s="18" t="s">
        <v>23</v>
      </c>
      <c r="C28" s="41">
        <v>0</v>
      </c>
      <c r="D28" s="42">
        <v>11</v>
      </c>
      <c r="E28" s="42">
        <v>2</v>
      </c>
      <c r="F28" s="42">
        <v>4</v>
      </c>
      <c r="G28" s="42">
        <v>2</v>
      </c>
      <c r="H28" s="42">
        <v>0</v>
      </c>
      <c r="I28" s="43">
        <v>0</v>
      </c>
      <c r="J28" s="44">
        <f t="shared" si="0"/>
        <v>19</v>
      </c>
      <c r="K28" s="42">
        <v>0</v>
      </c>
      <c r="L28" s="88">
        <v>1</v>
      </c>
      <c r="M28" s="41">
        <v>1408</v>
      </c>
      <c r="N28" s="42">
        <v>290</v>
      </c>
      <c r="O28" s="47">
        <v>1378</v>
      </c>
      <c r="P28" s="48">
        <f t="shared" si="1"/>
        <v>0</v>
      </c>
      <c r="Q28" s="49">
        <f t="shared" si="2"/>
        <v>1.1</v>
      </c>
      <c r="R28" s="49">
        <f t="shared" si="3"/>
        <v>0.25</v>
      </c>
      <c r="S28" s="49">
        <f t="shared" si="4"/>
        <v>0.23529411764705882</v>
      </c>
      <c r="T28" s="49">
        <f t="shared" si="5"/>
        <v>0.2857142857142857</v>
      </c>
      <c r="U28" s="49">
        <f t="shared" si="6"/>
        <v>0</v>
      </c>
      <c r="V28" s="50">
        <f t="shared" si="7"/>
        <v>0</v>
      </c>
      <c r="W28" s="51">
        <f t="shared" si="8"/>
        <v>0.3114754098360656</v>
      </c>
      <c r="X28" s="49">
        <v>0</v>
      </c>
      <c r="Y28" s="90">
        <v>0.01639344262295082</v>
      </c>
      <c r="Z28" s="167">
        <v>0.29</v>
      </c>
      <c r="AA28" s="168">
        <v>0.06075843285145611</v>
      </c>
      <c r="AB28" s="54">
        <v>0.28980021</v>
      </c>
    </row>
    <row r="29" spans="1:28" s="178" customFormat="1" ht="13.5" customHeight="1">
      <c r="A29" s="477"/>
      <c r="B29" s="18" t="s">
        <v>24</v>
      </c>
      <c r="C29" s="41">
        <v>0</v>
      </c>
      <c r="D29" s="42">
        <v>8</v>
      </c>
      <c r="E29" s="42">
        <v>2</v>
      </c>
      <c r="F29" s="42">
        <v>3</v>
      </c>
      <c r="G29" s="42">
        <v>0</v>
      </c>
      <c r="H29" s="42">
        <v>0</v>
      </c>
      <c r="I29" s="43">
        <v>0</v>
      </c>
      <c r="J29" s="44">
        <f t="shared" si="0"/>
        <v>13</v>
      </c>
      <c r="K29" s="42">
        <v>0</v>
      </c>
      <c r="L29" s="88">
        <v>5</v>
      </c>
      <c r="M29" s="41">
        <v>851</v>
      </c>
      <c r="N29" s="42">
        <v>196</v>
      </c>
      <c r="O29" s="47">
        <v>1117</v>
      </c>
      <c r="P29" s="48">
        <f t="shared" si="1"/>
        <v>0</v>
      </c>
      <c r="Q29" s="49">
        <f t="shared" si="2"/>
        <v>0.8</v>
      </c>
      <c r="R29" s="49">
        <f t="shared" si="3"/>
        <v>0.25</v>
      </c>
      <c r="S29" s="49">
        <f t="shared" si="4"/>
        <v>0.17647058823529413</v>
      </c>
      <c r="T29" s="49">
        <f t="shared" si="5"/>
        <v>0</v>
      </c>
      <c r="U29" s="49">
        <f t="shared" si="6"/>
        <v>0</v>
      </c>
      <c r="V29" s="50">
        <f t="shared" si="7"/>
        <v>0</v>
      </c>
      <c r="W29" s="51">
        <f t="shared" si="8"/>
        <v>0.21311475409836064</v>
      </c>
      <c r="X29" s="49">
        <v>0</v>
      </c>
      <c r="Y29" s="90">
        <v>0.08196721311475409</v>
      </c>
      <c r="Z29" s="167">
        <v>0.17</v>
      </c>
      <c r="AA29" s="168">
        <v>0.04105571847507331</v>
      </c>
      <c r="AB29" s="54">
        <v>0.234861228</v>
      </c>
    </row>
    <row r="30" spans="1:28" s="178" customFormat="1" ht="13.5" customHeight="1">
      <c r="A30" s="478"/>
      <c r="B30" s="174">
        <v>26</v>
      </c>
      <c r="C30" s="56">
        <v>0</v>
      </c>
      <c r="D30" s="57">
        <v>0</v>
      </c>
      <c r="E30" s="57">
        <v>2</v>
      </c>
      <c r="F30" s="57">
        <v>1</v>
      </c>
      <c r="G30" s="57">
        <v>0</v>
      </c>
      <c r="H30" s="57">
        <v>0</v>
      </c>
      <c r="I30" s="58">
        <v>0</v>
      </c>
      <c r="J30" s="59">
        <f t="shared" si="0"/>
        <v>3</v>
      </c>
      <c r="K30" s="57">
        <v>0</v>
      </c>
      <c r="L30" s="175">
        <v>4</v>
      </c>
      <c r="M30" s="56">
        <v>491</v>
      </c>
      <c r="N30" s="57">
        <v>174</v>
      </c>
      <c r="O30" s="62">
        <v>928</v>
      </c>
      <c r="P30" s="63">
        <f t="shared" si="1"/>
        <v>0</v>
      </c>
      <c r="Q30" s="64">
        <f t="shared" si="2"/>
        <v>0</v>
      </c>
      <c r="R30" s="64">
        <f t="shared" si="3"/>
        <v>0.25</v>
      </c>
      <c r="S30" s="64">
        <f t="shared" si="4"/>
        <v>0.058823529411764705</v>
      </c>
      <c r="T30" s="64">
        <f t="shared" si="5"/>
        <v>0</v>
      </c>
      <c r="U30" s="64">
        <f t="shared" si="6"/>
        <v>0</v>
      </c>
      <c r="V30" s="65">
        <f t="shared" si="7"/>
        <v>0</v>
      </c>
      <c r="W30" s="66">
        <f t="shared" si="8"/>
        <v>0.04918032786885246</v>
      </c>
      <c r="X30" s="64">
        <v>0</v>
      </c>
      <c r="Y30" s="177">
        <v>0.06557377049180328</v>
      </c>
      <c r="Z30" s="179">
        <v>0.1</v>
      </c>
      <c r="AA30" s="180">
        <v>0.0364321608040201</v>
      </c>
      <c r="AB30" s="69">
        <v>0.1953273</v>
      </c>
    </row>
    <row r="31" spans="1:28" s="178" customFormat="1" ht="13.5" customHeight="1">
      <c r="A31" s="489">
        <v>7</v>
      </c>
      <c r="B31" s="18" t="s">
        <v>26</v>
      </c>
      <c r="C31" s="41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3">
        <v>0</v>
      </c>
      <c r="J31" s="44">
        <f t="shared" si="0"/>
        <v>0</v>
      </c>
      <c r="K31" s="42">
        <v>0</v>
      </c>
      <c r="L31" s="88">
        <v>1</v>
      </c>
      <c r="M31" s="41">
        <v>270</v>
      </c>
      <c r="N31" s="42">
        <v>188</v>
      </c>
      <c r="O31" s="47">
        <v>752</v>
      </c>
      <c r="P31" s="48">
        <f t="shared" si="1"/>
        <v>0</v>
      </c>
      <c r="Q31" s="49">
        <f t="shared" si="2"/>
        <v>0</v>
      </c>
      <c r="R31" s="49">
        <f t="shared" si="3"/>
        <v>0</v>
      </c>
      <c r="S31" s="49">
        <f t="shared" si="4"/>
        <v>0</v>
      </c>
      <c r="T31" s="49">
        <f t="shared" si="5"/>
        <v>0</v>
      </c>
      <c r="U31" s="49">
        <f t="shared" si="6"/>
        <v>0</v>
      </c>
      <c r="V31" s="50">
        <f t="shared" si="7"/>
        <v>0</v>
      </c>
      <c r="W31" s="51">
        <f t="shared" si="8"/>
        <v>0</v>
      </c>
      <c r="X31" s="49">
        <v>0</v>
      </c>
      <c r="Y31" s="90">
        <v>0.01639344262295082</v>
      </c>
      <c r="Z31" s="167">
        <v>0.05</v>
      </c>
      <c r="AA31" s="168">
        <v>0.039388225434737065</v>
      </c>
      <c r="AB31" s="54">
        <v>0.158382477</v>
      </c>
    </row>
    <row r="32" spans="1:28" s="178" customFormat="1" ht="13.5" customHeight="1">
      <c r="A32" s="477"/>
      <c r="B32" s="18" t="s">
        <v>27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3">
        <v>0</v>
      </c>
      <c r="J32" s="44">
        <f t="shared" si="0"/>
        <v>0</v>
      </c>
      <c r="K32" s="42">
        <v>0</v>
      </c>
      <c r="L32" s="88">
        <v>0</v>
      </c>
      <c r="M32" s="41">
        <v>212</v>
      </c>
      <c r="N32" s="42">
        <v>180</v>
      </c>
      <c r="O32" s="47">
        <v>978</v>
      </c>
      <c r="P32" s="48">
        <f t="shared" si="1"/>
        <v>0</v>
      </c>
      <c r="Q32" s="49">
        <f t="shared" si="2"/>
        <v>0</v>
      </c>
      <c r="R32" s="49">
        <f t="shared" si="3"/>
        <v>0</v>
      </c>
      <c r="S32" s="49">
        <f t="shared" si="4"/>
        <v>0</v>
      </c>
      <c r="T32" s="49">
        <f t="shared" si="5"/>
        <v>0</v>
      </c>
      <c r="U32" s="49">
        <f t="shared" si="6"/>
        <v>0</v>
      </c>
      <c r="V32" s="50">
        <f t="shared" si="7"/>
        <v>0</v>
      </c>
      <c r="W32" s="51">
        <f t="shared" si="8"/>
        <v>0</v>
      </c>
      <c r="X32" s="49">
        <v>0</v>
      </c>
      <c r="Y32" s="90">
        <v>0</v>
      </c>
      <c r="Z32" s="167">
        <v>0.04</v>
      </c>
      <c r="AA32" s="168">
        <v>0.03786285233487589</v>
      </c>
      <c r="AB32" s="54">
        <v>0.2058514</v>
      </c>
    </row>
    <row r="33" spans="1:28" s="178" customFormat="1" ht="13.5" customHeight="1">
      <c r="A33" s="477"/>
      <c r="B33" s="18" t="s">
        <v>28</v>
      </c>
      <c r="C33" s="41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4">
        <f t="shared" si="0"/>
        <v>0</v>
      </c>
      <c r="K33" s="42">
        <v>1</v>
      </c>
      <c r="L33" s="88">
        <v>0</v>
      </c>
      <c r="M33" s="41">
        <v>136</v>
      </c>
      <c r="N33" s="42">
        <v>136</v>
      </c>
      <c r="O33" s="47">
        <v>1044</v>
      </c>
      <c r="P33" s="48">
        <f t="shared" si="1"/>
        <v>0</v>
      </c>
      <c r="Q33" s="49">
        <f t="shared" si="2"/>
        <v>0</v>
      </c>
      <c r="R33" s="49">
        <f t="shared" si="3"/>
        <v>0</v>
      </c>
      <c r="S33" s="49">
        <f t="shared" si="4"/>
        <v>0</v>
      </c>
      <c r="T33" s="49">
        <f t="shared" si="5"/>
        <v>0</v>
      </c>
      <c r="U33" s="49">
        <f t="shared" si="6"/>
        <v>0</v>
      </c>
      <c r="V33" s="50">
        <f t="shared" si="7"/>
        <v>0</v>
      </c>
      <c r="W33" s="51">
        <f t="shared" si="8"/>
        <v>0</v>
      </c>
      <c r="X33" s="49">
        <v>0.01639344262295082</v>
      </c>
      <c r="Y33" s="90">
        <v>0</v>
      </c>
      <c r="Z33" s="167">
        <v>0.03</v>
      </c>
      <c r="AA33" s="168">
        <v>0.02856542743121193</v>
      </c>
      <c r="AB33" s="54">
        <v>0.221186441</v>
      </c>
    </row>
    <row r="34" spans="1:28" s="178" customFormat="1" ht="13.5" customHeight="1">
      <c r="A34" s="478"/>
      <c r="B34" s="18" t="s">
        <v>29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3">
        <v>0</v>
      </c>
      <c r="J34" s="44">
        <f t="shared" si="0"/>
        <v>0</v>
      </c>
      <c r="K34" s="42">
        <v>1</v>
      </c>
      <c r="L34" s="88">
        <v>1</v>
      </c>
      <c r="M34" s="41">
        <v>114</v>
      </c>
      <c r="N34" s="42">
        <v>112</v>
      </c>
      <c r="O34" s="47">
        <v>1321</v>
      </c>
      <c r="P34" s="63">
        <f t="shared" si="1"/>
        <v>0</v>
      </c>
      <c r="Q34" s="64">
        <f t="shared" si="2"/>
        <v>0</v>
      </c>
      <c r="R34" s="64">
        <f t="shared" si="3"/>
        <v>0</v>
      </c>
      <c r="S34" s="64">
        <f t="shared" si="4"/>
        <v>0</v>
      </c>
      <c r="T34" s="64">
        <f t="shared" si="5"/>
        <v>0</v>
      </c>
      <c r="U34" s="64">
        <f t="shared" si="6"/>
        <v>0</v>
      </c>
      <c r="V34" s="65">
        <f t="shared" si="7"/>
        <v>0</v>
      </c>
      <c r="W34" s="66">
        <f t="shared" si="8"/>
        <v>0</v>
      </c>
      <c r="X34" s="49">
        <v>0.01639344262295082</v>
      </c>
      <c r="Y34" s="90">
        <v>0.01639344262295082</v>
      </c>
      <c r="Z34" s="167">
        <v>0.02</v>
      </c>
      <c r="AA34" s="168">
        <v>0.023504721930745015</v>
      </c>
      <c r="AB34" s="54">
        <v>0.277812829</v>
      </c>
    </row>
    <row r="35" spans="1:28" s="178" customFormat="1" ht="13.5" customHeight="1">
      <c r="A35" s="480">
        <v>8</v>
      </c>
      <c r="B35" s="17" t="s">
        <v>30</v>
      </c>
      <c r="C35" s="128">
        <v>0</v>
      </c>
      <c r="D35" s="129">
        <v>0</v>
      </c>
      <c r="E35" s="129">
        <v>0</v>
      </c>
      <c r="F35" s="129">
        <v>2</v>
      </c>
      <c r="G35" s="129">
        <v>0</v>
      </c>
      <c r="H35" s="129">
        <v>0</v>
      </c>
      <c r="I35" s="130">
        <v>0</v>
      </c>
      <c r="J35" s="74">
        <f t="shared" si="0"/>
        <v>2</v>
      </c>
      <c r="K35" s="129">
        <v>0</v>
      </c>
      <c r="L35" s="92">
        <v>15</v>
      </c>
      <c r="M35" s="128">
        <v>84</v>
      </c>
      <c r="N35" s="129">
        <v>145</v>
      </c>
      <c r="O35" s="79">
        <v>2672</v>
      </c>
      <c r="P35" s="80">
        <f t="shared" si="1"/>
        <v>0</v>
      </c>
      <c r="Q35" s="81">
        <f t="shared" si="2"/>
        <v>0</v>
      </c>
      <c r="R35" s="81">
        <f t="shared" si="3"/>
        <v>0</v>
      </c>
      <c r="S35" s="81">
        <f t="shared" si="4"/>
        <v>0.11764705882352941</v>
      </c>
      <c r="T35" s="81">
        <f t="shared" si="5"/>
        <v>0</v>
      </c>
      <c r="U35" s="81">
        <f t="shared" si="6"/>
        <v>0</v>
      </c>
      <c r="V35" s="82">
        <f t="shared" si="7"/>
        <v>0</v>
      </c>
      <c r="W35" s="83">
        <f t="shared" si="8"/>
        <v>0.03278688524590164</v>
      </c>
      <c r="X35" s="81">
        <v>0</v>
      </c>
      <c r="Y35" s="94">
        <v>0.2459016393442623</v>
      </c>
      <c r="Z35" s="171">
        <v>0.02</v>
      </c>
      <c r="AA35" s="172">
        <v>0.030481395837712845</v>
      </c>
      <c r="AB35" s="86">
        <v>0.561344538</v>
      </c>
    </row>
    <row r="36" spans="1:28" s="178" customFormat="1" ht="13.5" customHeight="1">
      <c r="A36" s="480"/>
      <c r="B36" s="18" t="s">
        <v>31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3">
        <v>0</v>
      </c>
      <c r="J36" s="44">
        <f t="shared" si="0"/>
        <v>0</v>
      </c>
      <c r="K36" s="42">
        <v>0</v>
      </c>
      <c r="L36" s="88">
        <v>50</v>
      </c>
      <c r="M36" s="41">
        <v>78</v>
      </c>
      <c r="N36" s="42">
        <v>166</v>
      </c>
      <c r="O36" s="47">
        <v>4670</v>
      </c>
      <c r="P36" s="48">
        <f t="shared" si="1"/>
        <v>0</v>
      </c>
      <c r="Q36" s="49">
        <f t="shared" si="2"/>
        <v>0</v>
      </c>
      <c r="R36" s="49">
        <f t="shared" si="3"/>
        <v>0</v>
      </c>
      <c r="S36" s="49">
        <f t="shared" si="4"/>
        <v>0</v>
      </c>
      <c r="T36" s="49">
        <f t="shared" si="5"/>
        <v>0</v>
      </c>
      <c r="U36" s="49">
        <f t="shared" si="6"/>
        <v>0</v>
      </c>
      <c r="V36" s="50">
        <f t="shared" si="7"/>
        <v>0</v>
      </c>
      <c r="W36" s="51">
        <f t="shared" si="8"/>
        <v>0</v>
      </c>
      <c r="X36" s="49">
        <v>0</v>
      </c>
      <c r="Y36" s="90">
        <v>0.819672131147541</v>
      </c>
      <c r="Z36" s="167">
        <v>0.02</v>
      </c>
      <c r="AA36" s="168">
        <v>0.0355917667238422</v>
      </c>
      <c r="AB36" s="54">
        <v>0.988150656</v>
      </c>
    </row>
    <row r="37" spans="1:28" s="178" customFormat="1" ht="13.5" customHeight="1">
      <c r="A37" s="480"/>
      <c r="B37" s="18" t="s">
        <v>32</v>
      </c>
      <c r="C37" s="41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3">
        <v>0</v>
      </c>
      <c r="J37" s="44">
        <f aca="true" t="shared" si="9" ref="J37:J57">SUM(C37:I37)</f>
        <v>0</v>
      </c>
      <c r="K37" s="42">
        <v>2</v>
      </c>
      <c r="L37" s="88">
        <v>57</v>
      </c>
      <c r="M37" s="41">
        <v>59</v>
      </c>
      <c r="N37" s="42">
        <v>117</v>
      </c>
      <c r="O37" s="47">
        <v>7860</v>
      </c>
      <c r="P37" s="48">
        <f t="shared" si="1"/>
        <v>0</v>
      </c>
      <c r="Q37" s="49">
        <f t="shared" si="2"/>
        <v>0</v>
      </c>
      <c r="R37" s="49">
        <f t="shared" si="3"/>
        <v>0</v>
      </c>
      <c r="S37" s="49">
        <f t="shared" si="4"/>
        <v>0</v>
      </c>
      <c r="T37" s="49">
        <f t="shared" si="5"/>
        <v>0</v>
      </c>
      <c r="U37" s="49">
        <f t="shared" si="6"/>
        <v>0</v>
      </c>
      <c r="V37" s="50">
        <f t="shared" si="7"/>
        <v>0</v>
      </c>
      <c r="W37" s="51">
        <f t="shared" si="8"/>
        <v>0</v>
      </c>
      <c r="X37" s="49">
        <v>0.03278688524590164</v>
      </c>
      <c r="Y37" s="90">
        <v>0.9344262295081968</v>
      </c>
      <c r="Z37" s="167">
        <v>0.01</v>
      </c>
      <c r="AA37" s="168">
        <v>0.024867162592986186</v>
      </c>
      <c r="AB37" s="54">
        <v>1.69872488</v>
      </c>
    </row>
    <row r="38" spans="1:28" s="178" customFormat="1" ht="13.5" customHeight="1">
      <c r="A38" s="480"/>
      <c r="B38" s="18" t="s">
        <v>33</v>
      </c>
      <c r="C38" s="41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3">
        <v>0</v>
      </c>
      <c r="J38" s="44">
        <f t="shared" si="9"/>
        <v>0</v>
      </c>
      <c r="K38" s="42">
        <v>0</v>
      </c>
      <c r="L38" s="88">
        <v>66</v>
      </c>
      <c r="M38" s="41">
        <v>44</v>
      </c>
      <c r="N38" s="42">
        <v>108</v>
      </c>
      <c r="O38" s="47">
        <v>11707</v>
      </c>
      <c r="P38" s="63">
        <f t="shared" si="1"/>
        <v>0</v>
      </c>
      <c r="Q38" s="64">
        <f t="shared" si="2"/>
        <v>0</v>
      </c>
      <c r="R38" s="64">
        <f t="shared" si="3"/>
        <v>0</v>
      </c>
      <c r="S38" s="64">
        <f t="shared" si="4"/>
        <v>0</v>
      </c>
      <c r="T38" s="64">
        <f t="shared" si="5"/>
        <v>0</v>
      </c>
      <c r="U38" s="64">
        <f t="shared" si="6"/>
        <v>0</v>
      </c>
      <c r="V38" s="65">
        <f t="shared" si="7"/>
        <v>0</v>
      </c>
      <c r="W38" s="66">
        <f t="shared" si="8"/>
        <v>0</v>
      </c>
      <c r="X38" s="49">
        <v>0</v>
      </c>
      <c r="Y38" s="90">
        <v>1.0819672131147542</v>
      </c>
      <c r="Z38" s="167">
        <v>0.01</v>
      </c>
      <c r="AA38" s="168">
        <v>0.022789618062882464</v>
      </c>
      <c r="AB38" s="54">
        <v>2.47767196</v>
      </c>
    </row>
    <row r="39" spans="1:28" s="178" customFormat="1" ht="13.5" customHeight="1">
      <c r="A39" s="480">
        <v>9</v>
      </c>
      <c r="B39" s="17" t="s">
        <v>34</v>
      </c>
      <c r="C39" s="128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30">
        <v>0</v>
      </c>
      <c r="J39" s="74">
        <f t="shared" si="9"/>
        <v>0</v>
      </c>
      <c r="K39" s="129">
        <v>3</v>
      </c>
      <c r="L39" s="92">
        <v>81</v>
      </c>
      <c r="M39" s="128">
        <v>51</v>
      </c>
      <c r="N39" s="129">
        <v>129</v>
      </c>
      <c r="O39" s="79">
        <v>12045</v>
      </c>
      <c r="P39" s="80">
        <f t="shared" si="1"/>
        <v>0</v>
      </c>
      <c r="Q39" s="81">
        <f t="shared" si="2"/>
        <v>0</v>
      </c>
      <c r="R39" s="81">
        <f t="shared" si="3"/>
        <v>0</v>
      </c>
      <c r="S39" s="81">
        <f t="shared" si="4"/>
        <v>0</v>
      </c>
      <c r="T39" s="81">
        <f t="shared" si="5"/>
        <v>0</v>
      </c>
      <c r="U39" s="81">
        <f t="shared" si="6"/>
        <v>0</v>
      </c>
      <c r="V39" s="82">
        <f t="shared" si="7"/>
        <v>0</v>
      </c>
      <c r="W39" s="83">
        <f t="shared" si="8"/>
        <v>0</v>
      </c>
      <c r="X39" s="81">
        <v>0.04918032786885246</v>
      </c>
      <c r="Y39" s="94">
        <v>1.3278688524590163</v>
      </c>
      <c r="Z39" s="171">
        <v>0.01</v>
      </c>
      <c r="AA39" s="172">
        <v>0.02707808564231738</v>
      </c>
      <c r="AB39" s="86">
        <v>2.52515723</v>
      </c>
    </row>
    <row r="40" spans="1:28" s="178" customFormat="1" ht="13.5" customHeight="1">
      <c r="A40" s="480"/>
      <c r="B40" s="18" t="s">
        <v>35</v>
      </c>
      <c r="C40" s="41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3">
        <v>0</v>
      </c>
      <c r="J40" s="44">
        <f t="shared" si="9"/>
        <v>0</v>
      </c>
      <c r="K40" s="42">
        <v>1</v>
      </c>
      <c r="L40" s="88">
        <v>53</v>
      </c>
      <c r="M40" s="41">
        <v>53</v>
      </c>
      <c r="N40" s="42">
        <v>202</v>
      </c>
      <c r="O40" s="47">
        <v>12567</v>
      </c>
      <c r="P40" s="48">
        <f t="shared" si="1"/>
        <v>0</v>
      </c>
      <c r="Q40" s="49">
        <f t="shared" si="2"/>
        <v>0</v>
      </c>
      <c r="R40" s="49">
        <f t="shared" si="3"/>
        <v>0</v>
      </c>
      <c r="S40" s="49">
        <f t="shared" si="4"/>
        <v>0</v>
      </c>
      <c r="T40" s="49">
        <f t="shared" si="5"/>
        <v>0</v>
      </c>
      <c r="U40" s="49">
        <f t="shared" si="6"/>
        <v>0</v>
      </c>
      <c r="V40" s="50">
        <f t="shared" si="7"/>
        <v>0</v>
      </c>
      <c r="W40" s="51">
        <f t="shared" si="8"/>
        <v>0</v>
      </c>
      <c r="X40" s="49">
        <v>0.01639344262295082</v>
      </c>
      <c r="Y40" s="90">
        <v>0.8688524590163934</v>
      </c>
      <c r="Z40" s="167">
        <v>0.01</v>
      </c>
      <c r="AA40" s="168">
        <v>0.04240134340890008</v>
      </c>
      <c r="AB40" s="54">
        <v>2.62249583</v>
      </c>
    </row>
    <row r="41" spans="1:28" s="178" customFormat="1" ht="13.5" customHeight="1">
      <c r="A41" s="480"/>
      <c r="B41" s="18" t="s">
        <v>36</v>
      </c>
      <c r="C41" s="41">
        <v>0</v>
      </c>
      <c r="D41" s="42">
        <v>0</v>
      </c>
      <c r="E41" s="42">
        <v>0</v>
      </c>
      <c r="F41" s="42">
        <v>16</v>
      </c>
      <c r="G41" s="42">
        <v>3</v>
      </c>
      <c r="H41" s="42">
        <v>0</v>
      </c>
      <c r="I41" s="43">
        <v>0</v>
      </c>
      <c r="J41" s="44">
        <f t="shared" si="9"/>
        <v>19</v>
      </c>
      <c r="K41" s="42">
        <v>0</v>
      </c>
      <c r="L41" s="88">
        <v>34</v>
      </c>
      <c r="M41" s="41">
        <v>93</v>
      </c>
      <c r="N41" s="42">
        <v>249</v>
      </c>
      <c r="O41" s="47">
        <v>15484</v>
      </c>
      <c r="P41" s="48">
        <f t="shared" si="1"/>
        <v>0</v>
      </c>
      <c r="Q41" s="49">
        <f t="shared" si="2"/>
        <v>0</v>
      </c>
      <c r="R41" s="49">
        <f t="shared" si="3"/>
        <v>0</v>
      </c>
      <c r="S41" s="49">
        <f t="shared" si="4"/>
        <v>0.9411764705882353</v>
      </c>
      <c r="T41" s="49">
        <f t="shared" si="5"/>
        <v>0.42857142857142855</v>
      </c>
      <c r="U41" s="49">
        <f t="shared" si="6"/>
        <v>0</v>
      </c>
      <c r="V41" s="50">
        <f t="shared" si="7"/>
        <v>0</v>
      </c>
      <c r="W41" s="51">
        <f t="shared" si="8"/>
        <v>0.3114754098360656</v>
      </c>
      <c r="X41" s="49">
        <v>0</v>
      </c>
      <c r="Y41" s="90">
        <v>0.5573770491803278</v>
      </c>
      <c r="Z41" s="167">
        <v>0.02</v>
      </c>
      <c r="AA41" s="168">
        <v>0.052598225602027884</v>
      </c>
      <c r="AB41" s="54">
        <v>3.22314738</v>
      </c>
    </row>
    <row r="42" spans="1:28" s="178" customFormat="1" ht="13.5" customHeight="1">
      <c r="A42" s="480"/>
      <c r="B42" s="18" t="s">
        <v>37</v>
      </c>
      <c r="C42" s="41">
        <v>0</v>
      </c>
      <c r="D42" s="42">
        <v>0</v>
      </c>
      <c r="E42" s="42">
        <v>0</v>
      </c>
      <c r="F42" s="42">
        <v>10</v>
      </c>
      <c r="G42" s="42">
        <v>6</v>
      </c>
      <c r="H42" s="42">
        <v>0</v>
      </c>
      <c r="I42" s="43">
        <v>0</v>
      </c>
      <c r="J42" s="44">
        <f t="shared" si="9"/>
        <v>16</v>
      </c>
      <c r="K42" s="42">
        <v>0</v>
      </c>
      <c r="L42" s="88">
        <v>44</v>
      </c>
      <c r="M42" s="41">
        <v>101</v>
      </c>
      <c r="N42" s="42">
        <v>202</v>
      </c>
      <c r="O42" s="47">
        <v>23762</v>
      </c>
      <c r="P42" s="48">
        <f t="shared" si="1"/>
        <v>0</v>
      </c>
      <c r="Q42" s="49">
        <f t="shared" si="2"/>
        <v>0</v>
      </c>
      <c r="R42" s="49">
        <f t="shared" si="3"/>
        <v>0</v>
      </c>
      <c r="S42" s="49">
        <f t="shared" si="4"/>
        <v>0.5882352941176471</v>
      </c>
      <c r="T42" s="49">
        <f t="shared" si="5"/>
        <v>0.8571428571428571</v>
      </c>
      <c r="U42" s="49">
        <f t="shared" si="6"/>
        <v>0</v>
      </c>
      <c r="V42" s="50">
        <f t="shared" si="7"/>
        <v>0</v>
      </c>
      <c r="W42" s="51">
        <f t="shared" si="8"/>
        <v>0.26229508196721313</v>
      </c>
      <c r="X42" s="49">
        <v>0</v>
      </c>
      <c r="Y42" s="90">
        <v>0.7213114754098361</v>
      </c>
      <c r="Z42" s="167">
        <v>0.02</v>
      </c>
      <c r="AA42" s="168">
        <v>0.04248159831756046</v>
      </c>
      <c r="AB42" s="54">
        <v>5.0056878</v>
      </c>
    </row>
    <row r="43" spans="1:28" s="178" customFormat="1" ht="13.5" customHeight="1">
      <c r="A43" s="480"/>
      <c r="B43" s="174" t="s">
        <v>38</v>
      </c>
      <c r="C43" s="56">
        <v>0</v>
      </c>
      <c r="D43" s="57">
        <v>0</v>
      </c>
      <c r="E43" s="57">
        <v>0</v>
      </c>
      <c r="F43" s="57">
        <v>6</v>
      </c>
      <c r="G43" s="57">
        <v>3</v>
      </c>
      <c r="H43" s="57">
        <v>0</v>
      </c>
      <c r="I43" s="58">
        <v>1</v>
      </c>
      <c r="J43" s="59">
        <f t="shared" si="9"/>
        <v>10</v>
      </c>
      <c r="K43" s="57">
        <v>0</v>
      </c>
      <c r="L43" s="175">
        <v>21</v>
      </c>
      <c r="M43" s="56">
        <v>185</v>
      </c>
      <c r="N43" s="57">
        <v>283</v>
      </c>
      <c r="O43" s="62">
        <v>20705</v>
      </c>
      <c r="P43" s="63">
        <f t="shared" si="1"/>
        <v>0</v>
      </c>
      <c r="Q43" s="64">
        <f t="shared" si="2"/>
        <v>0</v>
      </c>
      <c r="R43" s="64">
        <f t="shared" si="3"/>
        <v>0</v>
      </c>
      <c r="S43" s="64">
        <f t="shared" si="4"/>
        <v>0.35294117647058826</v>
      </c>
      <c r="T43" s="64">
        <f t="shared" si="5"/>
        <v>0.42857142857142855</v>
      </c>
      <c r="U43" s="64">
        <f t="shared" si="6"/>
        <v>0</v>
      </c>
      <c r="V43" s="65">
        <f t="shared" si="7"/>
        <v>0.14285714285714285</v>
      </c>
      <c r="W43" s="66">
        <f t="shared" si="8"/>
        <v>0.16393442622950818</v>
      </c>
      <c r="X43" s="64">
        <v>0</v>
      </c>
      <c r="Y43" s="177">
        <v>0.3442622950819672</v>
      </c>
      <c r="Z43" s="179">
        <v>0.04</v>
      </c>
      <c r="AA43" s="180">
        <v>0.05939139559286464</v>
      </c>
      <c r="AB43" s="69">
        <v>4.3126432</v>
      </c>
    </row>
    <row r="44" spans="1:28" s="178" customFormat="1" ht="13.5" customHeight="1">
      <c r="A44" s="480">
        <v>10</v>
      </c>
      <c r="B44" s="17" t="s">
        <v>39</v>
      </c>
      <c r="C44" s="128">
        <v>0</v>
      </c>
      <c r="D44" s="129">
        <v>0</v>
      </c>
      <c r="E44" s="129">
        <v>0</v>
      </c>
      <c r="F44" s="129">
        <v>22</v>
      </c>
      <c r="G44" s="129">
        <v>0</v>
      </c>
      <c r="H44" s="129">
        <v>0</v>
      </c>
      <c r="I44" s="130">
        <v>0</v>
      </c>
      <c r="J44" s="74">
        <f t="shared" si="9"/>
        <v>22</v>
      </c>
      <c r="K44" s="129">
        <v>0</v>
      </c>
      <c r="L44" s="92">
        <v>76</v>
      </c>
      <c r="M44" s="128">
        <v>313</v>
      </c>
      <c r="N44" s="129">
        <v>538</v>
      </c>
      <c r="O44" s="79">
        <v>31005</v>
      </c>
      <c r="P44" s="80">
        <f t="shared" si="1"/>
        <v>0</v>
      </c>
      <c r="Q44" s="81">
        <f t="shared" si="2"/>
        <v>0</v>
      </c>
      <c r="R44" s="81">
        <f t="shared" si="3"/>
        <v>0</v>
      </c>
      <c r="S44" s="81">
        <f t="shared" si="4"/>
        <v>1.2941176470588236</v>
      </c>
      <c r="T44" s="81">
        <f t="shared" si="5"/>
        <v>0</v>
      </c>
      <c r="U44" s="81">
        <f t="shared" si="6"/>
        <v>0</v>
      </c>
      <c r="V44" s="82">
        <f t="shared" si="7"/>
        <v>0</v>
      </c>
      <c r="W44" s="83">
        <f t="shared" si="8"/>
        <v>0.36065573770491804</v>
      </c>
      <c r="X44" s="81">
        <v>0</v>
      </c>
      <c r="Y44" s="94">
        <v>1.2459016393442623</v>
      </c>
      <c r="Z44" s="171">
        <v>0.06</v>
      </c>
      <c r="AA44" s="172">
        <v>0.11357399197804517</v>
      </c>
      <c r="AB44" s="86">
        <v>6.43524284</v>
      </c>
    </row>
    <row r="45" spans="1:28" s="178" customFormat="1" ht="13.5" customHeight="1">
      <c r="A45" s="480"/>
      <c r="B45" s="18" t="s">
        <v>40</v>
      </c>
      <c r="C45" s="41">
        <v>0</v>
      </c>
      <c r="D45" s="42">
        <v>0</v>
      </c>
      <c r="E45" s="42">
        <v>0</v>
      </c>
      <c r="F45" s="42">
        <v>4</v>
      </c>
      <c r="G45" s="42">
        <v>1</v>
      </c>
      <c r="H45" s="42">
        <v>5</v>
      </c>
      <c r="I45" s="43">
        <v>0</v>
      </c>
      <c r="J45" s="44">
        <f t="shared" si="9"/>
        <v>10</v>
      </c>
      <c r="K45" s="42">
        <v>0</v>
      </c>
      <c r="L45" s="88">
        <v>124</v>
      </c>
      <c r="M45" s="41">
        <v>296</v>
      </c>
      <c r="N45" s="42">
        <v>445</v>
      </c>
      <c r="O45" s="47">
        <v>62952</v>
      </c>
      <c r="P45" s="48">
        <f t="shared" si="1"/>
        <v>0</v>
      </c>
      <c r="Q45" s="49">
        <f t="shared" si="2"/>
        <v>0</v>
      </c>
      <c r="R45" s="49">
        <f t="shared" si="3"/>
        <v>0</v>
      </c>
      <c r="S45" s="49">
        <f t="shared" si="4"/>
        <v>0.23529411764705882</v>
      </c>
      <c r="T45" s="49">
        <f t="shared" si="5"/>
        <v>0.14285714285714285</v>
      </c>
      <c r="U45" s="49">
        <f t="shared" si="6"/>
        <v>0.7142857142857143</v>
      </c>
      <c r="V45" s="50">
        <f t="shared" si="7"/>
        <v>0</v>
      </c>
      <c r="W45" s="51">
        <f t="shared" si="8"/>
        <v>0.16393442622950818</v>
      </c>
      <c r="X45" s="49">
        <v>0</v>
      </c>
      <c r="Y45" s="90">
        <v>2.0327868852459017</v>
      </c>
      <c r="Z45" s="167">
        <v>0.06</v>
      </c>
      <c r="AA45" s="168">
        <v>0.09331096665967709</v>
      </c>
      <c r="AB45" s="54">
        <v>13.134154</v>
      </c>
    </row>
    <row r="46" spans="1:28" s="178" customFormat="1" ht="13.5" customHeight="1">
      <c r="A46" s="480"/>
      <c r="B46" s="18" t="s">
        <v>41</v>
      </c>
      <c r="C46" s="41">
        <v>0</v>
      </c>
      <c r="D46" s="42">
        <v>0</v>
      </c>
      <c r="E46" s="42">
        <v>0</v>
      </c>
      <c r="F46" s="42">
        <v>8</v>
      </c>
      <c r="G46" s="42">
        <v>0</v>
      </c>
      <c r="H46" s="42">
        <v>1</v>
      </c>
      <c r="I46" s="43">
        <v>0</v>
      </c>
      <c r="J46" s="44">
        <f t="shared" si="9"/>
        <v>9</v>
      </c>
      <c r="K46" s="42">
        <v>5</v>
      </c>
      <c r="L46" s="88">
        <v>133</v>
      </c>
      <c r="M46" s="41">
        <v>434</v>
      </c>
      <c r="N46" s="42">
        <v>562</v>
      </c>
      <c r="O46" s="47">
        <v>85502</v>
      </c>
      <c r="P46" s="48">
        <f t="shared" si="1"/>
        <v>0</v>
      </c>
      <c r="Q46" s="49">
        <f t="shared" si="2"/>
        <v>0</v>
      </c>
      <c r="R46" s="49">
        <f t="shared" si="3"/>
        <v>0</v>
      </c>
      <c r="S46" s="49">
        <f t="shared" si="4"/>
        <v>0.47058823529411764</v>
      </c>
      <c r="T46" s="49">
        <f t="shared" si="5"/>
        <v>0</v>
      </c>
      <c r="U46" s="49">
        <f t="shared" si="6"/>
        <v>0.14285714285714285</v>
      </c>
      <c r="V46" s="50">
        <f t="shared" si="7"/>
        <v>0</v>
      </c>
      <c r="W46" s="51">
        <f t="shared" si="8"/>
        <v>0.14754098360655737</v>
      </c>
      <c r="X46" s="49">
        <v>0.08196721311475409</v>
      </c>
      <c r="Y46" s="90">
        <v>2.180327868852459</v>
      </c>
      <c r="Z46" s="167">
        <v>0.09</v>
      </c>
      <c r="AA46" s="168">
        <v>0.11781970649895178</v>
      </c>
      <c r="AB46" s="54">
        <v>17.7390041</v>
      </c>
    </row>
    <row r="47" spans="1:28" s="178" customFormat="1" ht="13.5" customHeight="1">
      <c r="A47" s="480"/>
      <c r="B47" s="18" t="s">
        <v>42</v>
      </c>
      <c r="C47" s="41">
        <v>0</v>
      </c>
      <c r="D47" s="42">
        <v>0</v>
      </c>
      <c r="E47" s="42">
        <v>0</v>
      </c>
      <c r="F47" s="42">
        <v>9</v>
      </c>
      <c r="G47" s="42">
        <v>0</v>
      </c>
      <c r="H47" s="42">
        <v>0</v>
      </c>
      <c r="I47" s="43">
        <v>0</v>
      </c>
      <c r="J47" s="44">
        <f t="shared" si="9"/>
        <v>9</v>
      </c>
      <c r="K47" s="42">
        <v>2</v>
      </c>
      <c r="L47" s="88">
        <v>628</v>
      </c>
      <c r="M47" s="41">
        <v>466</v>
      </c>
      <c r="N47" s="42">
        <v>729</v>
      </c>
      <c r="O47" s="47">
        <v>119395</v>
      </c>
      <c r="P47" s="63">
        <f t="shared" si="1"/>
        <v>0</v>
      </c>
      <c r="Q47" s="64">
        <f t="shared" si="2"/>
        <v>0</v>
      </c>
      <c r="R47" s="64">
        <f t="shared" si="3"/>
        <v>0</v>
      </c>
      <c r="S47" s="64">
        <f t="shared" si="4"/>
        <v>0.5294117647058824</v>
      </c>
      <c r="T47" s="64">
        <f t="shared" si="5"/>
        <v>0</v>
      </c>
      <c r="U47" s="64">
        <f t="shared" si="6"/>
        <v>0</v>
      </c>
      <c r="V47" s="65">
        <f t="shared" si="7"/>
        <v>0</v>
      </c>
      <c r="W47" s="66">
        <f t="shared" si="8"/>
        <v>0.14754098360655737</v>
      </c>
      <c r="X47" s="49">
        <v>0.03278688524590164</v>
      </c>
      <c r="Y47" s="90">
        <v>10.295081967213115</v>
      </c>
      <c r="Z47" s="167">
        <v>0.1</v>
      </c>
      <c r="AA47" s="168">
        <v>0.1527661357921207</v>
      </c>
      <c r="AB47" s="54">
        <v>24.7707469</v>
      </c>
    </row>
    <row r="48" spans="1:28" s="178" customFormat="1" ht="13.5" customHeight="1">
      <c r="A48" s="480">
        <v>11</v>
      </c>
      <c r="B48" s="17" t="s">
        <v>43</v>
      </c>
      <c r="C48" s="128">
        <v>0</v>
      </c>
      <c r="D48" s="129">
        <v>0</v>
      </c>
      <c r="E48" s="129">
        <v>0</v>
      </c>
      <c r="F48" s="129">
        <v>3</v>
      </c>
      <c r="G48" s="129">
        <v>0</v>
      </c>
      <c r="H48" s="129">
        <v>0</v>
      </c>
      <c r="I48" s="130">
        <v>0</v>
      </c>
      <c r="J48" s="74">
        <f t="shared" si="9"/>
        <v>3</v>
      </c>
      <c r="K48" s="129">
        <v>16</v>
      </c>
      <c r="L48" s="92">
        <v>1521</v>
      </c>
      <c r="M48" s="128">
        <v>580</v>
      </c>
      <c r="N48" s="129">
        <v>948</v>
      </c>
      <c r="O48" s="79">
        <v>160579</v>
      </c>
      <c r="P48" s="80">
        <f t="shared" si="1"/>
        <v>0</v>
      </c>
      <c r="Q48" s="81">
        <f t="shared" si="2"/>
        <v>0</v>
      </c>
      <c r="R48" s="81">
        <f t="shared" si="3"/>
        <v>0</v>
      </c>
      <c r="S48" s="81">
        <f t="shared" si="4"/>
        <v>0.17647058823529413</v>
      </c>
      <c r="T48" s="81">
        <f t="shared" si="5"/>
        <v>0</v>
      </c>
      <c r="U48" s="81">
        <f t="shared" si="6"/>
        <v>0</v>
      </c>
      <c r="V48" s="82">
        <f t="shared" si="7"/>
        <v>0</v>
      </c>
      <c r="W48" s="83">
        <f t="shared" si="8"/>
        <v>0.04918032786885246</v>
      </c>
      <c r="X48" s="81">
        <v>0.26229508196721313</v>
      </c>
      <c r="Y48" s="94">
        <v>24.934426229508198</v>
      </c>
      <c r="Z48" s="171">
        <v>0.12</v>
      </c>
      <c r="AA48" s="172">
        <v>0.19816053511705686</v>
      </c>
      <c r="AB48" s="86">
        <v>33.3844075</v>
      </c>
    </row>
    <row r="49" spans="1:28" s="178" customFormat="1" ht="13.5" customHeight="1">
      <c r="A49" s="480"/>
      <c r="B49" s="18" t="s">
        <v>44</v>
      </c>
      <c r="C49" s="41">
        <v>0</v>
      </c>
      <c r="D49" s="42">
        <v>0</v>
      </c>
      <c r="E49" s="42">
        <v>0</v>
      </c>
      <c r="F49" s="42">
        <v>1</v>
      </c>
      <c r="G49" s="42">
        <v>0</v>
      </c>
      <c r="H49" s="42">
        <v>0</v>
      </c>
      <c r="I49" s="43">
        <v>0</v>
      </c>
      <c r="J49" s="44">
        <f t="shared" si="9"/>
        <v>1</v>
      </c>
      <c r="K49" s="42">
        <v>8</v>
      </c>
      <c r="L49" s="43">
        <v>1733</v>
      </c>
      <c r="M49" s="41">
        <v>674</v>
      </c>
      <c r="N49" s="42">
        <v>1225</v>
      </c>
      <c r="O49" s="47">
        <v>158005</v>
      </c>
      <c r="P49" s="48">
        <f t="shared" si="1"/>
        <v>0</v>
      </c>
      <c r="Q49" s="49">
        <f t="shared" si="2"/>
        <v>0</v>
      </c>
      <c r="R49" s="49">
        <f t="shared" si="3"/>
        <v>0</v>
      </c>
      <c r="S49" s="49">
        <f t="shared" si="4"/>
        <v>0.058823529411764705</v>
      </c>
      <c r="T49" s="49">
        <f t="shared" si="5"/>
        <v>0</v>
      </c>
      <c r="U49" s="49">
        <f t="shared" si="6"/>
        <v>0</v>
      </c>
      <c r="V49" s="50">
        <f t="shared" si="7"/>
        <v>0</v>
      </c>
      <c r="W49" s="51">
        <f t="shared" si="8"/>
        <v>0.01639344262295082</v>
      </c>
      <c r="X49" s="49">
        <v>0.13114754098360656</v>
      </c>
      <c r="Y49" s="90">
        <v>28.40983606557377</v>
      </c>
      <c r="Z49" s="167">
        <v>0.14</v>
      </c>
      <c r="AA49" s="168">
        <v>0.25611540873928496</v>
      </c>
      <c r="AB49" s="54">
        <v>32.7947281</v>
      </c>
    </row>
    <row r="50" spans="1:28" s="178" customFormat="1" ht="13.5" customHeight="1">
      <c r="A50" s="480"/>
      <c r="B50" s="18" t="s">
        <v>45</v>
      </c>
      <c r="C50" s="41">
        <v>0</v>
      </c>
      <c r="D50" s="42">
        <v>0</v>
      </c>
      <c r="E50" s="42">
        <v>1</v>
      </c>
      <c r="F50" s="42">
        <v>5</v>
      </c>
      <c r="G50" s="42">
        <v>6</v>
      </c>
      <c r="H50" s="42">
        <v>0</v>
      </c>
      <c r="I50" s="43">
        <v>0</v>
      </c>
      <c r="J50" s="44">
        <f t="shared" si="9"/>
        <v>12</v>
      </c>
      <c r="K50" s="42">
        <v>4</v>
      </c>
      <c r="L50" s="43">
        <v>2002</v>
      </c>
      <c r="M50" s="41">
        <v>1012</v>
      </c>
      <c r="N50" s="42">
        <v>1705</v>
      </c>
      <c r="O50" s="181">
        <v>169611</v>
      </c>
      <c r="P50" s="48">
        <f t="shared" si="1"/>
        <v>0</v>
      </c>
      <c r="Q50" s="49">
        <f t="shared" si="2"/>
        <v>0</v>
      </c>
      <c r="R50" s="49">
        <f t="shared" si="3"/>
        <v>0.125</v>
      </c>
      <c r="S50" s="49">
        <f t="shared" si="4"/>
        <v>0.29411764705882354</v>
      </c>
      <c r="T50" s="49">
        <f t="shared" si="5"/>
        <v>0.8571428571428571</v>
      </c>
      <c r="U50" s="49">
        <f t="shared" si="6"/>
        <v>0</v>
      </c>
      <c r="V50" s="50">
        <f t="shared" si="7"/>
        <v>0</v>
      </c>
      <c r="W50" s="51">
        <f t="shared" si="8"/>
        <v>0.19672131147540983</v>
      </c>
      <c r="X50" s="49">
        <v>0.06557377049180328</v>
      </c>
      <c r="Y50" s="90">
        <v>32.81967213114754</v>
      </c>
      <c r="Z50" s="167">
        <v>0.21</v>
      </c>
      <c r="AA50" s="168">
        <v>0.35766729599328717</v>
      </c>
      <c r="AB50" s="182">
        <v>35.1963063</v>
      </c>
    </row>
    <row r="51" spans="1:28" s="178" customFormat="1" ht="13.5" customHeight="1">
      <c r="A51" s="480"/>
      <c r="B51" s="18" t="s">
        <v>46</v>
      </c>
      <c r="C51" s="41">
        <v>0</v>
      </c>
      <c r="D51" s="42">
        <v>1</v>
      </c>
      <c r="E51" s="42">
        <v>0</v>
      </c>
      <c r="F51" s="42">
        <v>9</v>
      </c>
      <c r="G51" s="42">
        <v>2</v>
      </c>
      <c r="H51" s="42">
        <v>3</v>
      </c>
      <c r="I51" s="43">
        <v>0</v>
      </c>
      <c r="J51" s="44">
        <f t="shared" si="9"/>
        <v>15</v>
      </c>
      <c r="K51" s="42">
        <v>11</v>
      </c>
      <c r="L51" s="43">
        <v>2458</v>
      </c>
      <c r="M51" s="41">
        <v>1398</v>
      </c>
      <c r="N51" s="42">
        <v>2128</v>
      </c>
      <c r="O51" s="181">
        <v>186832</v>
      </c>
      <c r="P51" s="63">
        <f t="shared" si="1"/>
        <v>0</v>
      </c>
      <c r="Q51" s="64">
        <f t="shared" si="2"/>
        <v>0.1</v>
      </c>
      <c r="R51" s="64">
        <f t="shared" si="3"/>
        <v>0</v>
      </c>
      <c r="S51" s="64">
        <f t="shared" si="4"/>
        <v>0.5294117647058824</v>
      </c>
      <c r="T51" s="64">
        <f t="shared" si="5"/>
        <v>0.2857142857142857</v>
      </c>
      <c r="U51" s="64">
        <f t="shared" si="6"/>
        <v>0.42857142857142855</v>
      </c>
      <c r="V51" s="65">
        <f t="shared" si="7"/>
        <v>0</v>
      </c>
      <c r="W51" s="66">
        <f t="shared" si="8"/>
        <v>0.2459016393442623</v>
      </c>
      <c r="X51" s="49">
        <v>0.18032786885245902</v>
      </c>
      <c r="Y51" s="50">
        <v>40.295081967213115</v>
      </c>
      <c r="Z51" s="167">
        <v>0.28</v>
      </c>
      <c r="AA51" s="168">
        <v>0.4444444444444444</v>
      </c>
      <c r="AB51" s="182">
        <v>38.8747399</v>
      </c>
    </row>
    <row r="52" spans="1:28" s="178" customFormat="1" ht="13.5" customHeight="1">
      <c r="A52" s="480">
        <v>12</v>
      </c>
      <c r="B52" s="17" t="s">
        <v>47</v>
      </c>
      <c r="C52" s="128">
        <v>0</v>
      </c>
      <c r="D52" s="129">
        <v>0</v>
      </c>
      <c r="E52" s="129">
        <v>16</v>
      </c>
      <c r="F52" s="129">
        <v>19</v>
      </c>
      <c r="G52" s="129">
        <v>1</v>
      </c>
      <c r="H52" s="129">
        <v>15</v>
      </c>
      <c r="I52" s="130">
        <v>0</v>
      </c>
      <c r="J52" s="74">
        <f t="shared" si="9"/>
        <v>51</v>
      </c>
      <c r="K52" s="129">
        <v>23</v>
      </c>
      <c r="L52" s="130">
        <v>3225</v>
      </c>
      <c r="M52" s="128">
        <v>2784</v>
      </c>
      <c r="N52" s="129">
        <v>3339</v>
      </c>
      <c r="O52" s="183">
        <v>191154</v>
      </c>
      <c r="P52" s="80">
        <f t="shared" si="1"/>
        <v>0</v>
      </c>
      <c r="Q52" s="81">
        <f t="shared" si="2"/>
        <v>0</v>
      </c>
      <c r="R52" s="81">
        <f t="shared" si="3"/>
        <v>2</v>
      </c>
      <c r="S52" s="81">
        <f t="shared" si="4"/>
        <v>1.1176470588235294</v>
      </c>
      <c r="T52" s="81">
        <f t="shared" si="5"/>
        <v>0.14285714285714285</v>
      </c>
      <c r="U52" s="81">
        <f t="shared" si="6"/>
        <v>2.142857142857143</v>
      </c>
      <c r="V52" s="82">
        <f t="shared" si="7"/>
        <v>0</v>
      </c>
      <c r="W52" s="83">
        <f t="shared" si="8"/>
        <v>0.8360655737704918</v>
      </c>
      <c r="X52" s="81">
        <v>0.3770491803278688</v>
      </c>
      <c r="Y52" s="82">
        <v>52.868852459016395</v>
      </c>
      <c r="Z52" s="171">
        <v>0.57</v>
      </c>
      <c r="AA52" s="172">
        <v>0.6991206030150754</v>
      </c>
      <c r="AB52" s="184">
        <v>39.6585062</v>
      </c>
    </row>
    <row r="53" spans="1:28" s="178" customFormat="1" ht="13.5" customHeight="1">
      <c r="A53" s="480"/>
      <c r="B53" s="18" t="s">
        <v>48</v>
      </c>
      <c r="C53" s="41">
        <v>1</v>
      </c>
      <c r="D53" s="42">
        <v>1</v>
      </c>
      <c r="E53" s="42">
        <v>27</v>
      </c>
      <c r="F53" s="42">
        <v>15</v>
      </c>
      <c r="G53" s="42">
        <v>29</v>
      </c>
      <c r="H53" s="42">
        <v>16</v>
      </c>
      <c r="I53" s="43">
        <v>1</v>
      </c>
      <c r="J53" s="44">
        <f t="shared" si="9"/>
        <v>90</v>
      </c>
      <c r="K53" s="42">
        <v>18</v>
      </c>
      <c r="L53" s="43">
        <v>2749</v>
      </c>
      <c r="M53" s="41">
        <v>5452</v>
      </c>
      <c r="N53" s="42">
        <v>4484</v>
      </c>
      <c r="O53" s="181">
        <v>153355</v>
      </c>
      <c r="P53" s="48">
        <f t="shared" si="1"/>
        <v>0.2</v>
      </c>
      <c r="Q53" s="49">
        <f t="shared" si="2"/>
        <v>0.1</v>
      </c>
      <c r="R53" s="49">
        <f t="shared" si="3"/>
        <v>3.375</v>
      </c>
      <c r="S53" s="49">
        <f t="shared" si="4"/>
        <v>0.8823529411764706</v>
      </c>
      <c r="T53" s="49">
        <f t="shared" si="5"/>
        <v>4.142857142857143</v>
      </c>
      <c r="U53" s="49">
        <f t="shared" si="6"/>
        <v>2.2857142857142856</v>
      </c>
      <c r="V53" s="50">
        <f t="shared" si="7"/>
        <v>0.14285714285714285</v>
      </c>
      <c r="W53" s="51">
        <f t="shared" si="8"/>
        <v>1.4754098360655739</v>
      </c>
      <c r="X53" s="49">
        <v>0.29508196721311475</v>
      </c>
      <c r="Y53" s="50">
        <v>45.0655737704918</v>
      </c>
      <c r="Z53" s="167">
        <v>1.11</v>
      </c>
      <c r="AA53" s="168">
        <v>0.9347508859703981</v>
      </c>
      <c r="AB53" s="182">
        <v>31.8362051</v>
      </c>
    </row>
    <row r="54" spans="1:28" s="178" customFormat="1" ht="13.5" customHeight="1">
      <c r="A54" s="480"/>
      <c r="B54" s="18" t="s">
        <v>49</v>
      </c>
      <c r="C54" s="41">
        <v>2</v>
      </c>
      <c r="D54" s="42">
        <v>3</v>
      </c>
      <c r="E54" s="42">
        <v>66</v>
      </c>
      <c r="F54" s="42">
        <v>85</v>
      </c>
      <c r="G54" s="42">
        <v>75</v>
      </c>
      <c r="H54" s="42">
        <v>29</v>
      </c>
      <c r="I54" s="43">
        <v>10</v>
      </c>
      <c r="J54" s="44">
        <f t="shared" si="9"/>
        <v>270</v>
      </c>
      <c r="K54" s="42">
        <v>25</v>
      </c>
      <c r="L54" s="43">
        <v>2273</v>
      </c>
      <c r="M54" s="41">
        <v>9745</v>
      </c>
      <c r="N54" s="42">
        <v>6786</v>
      </c>
      <c r="O54" s="181">
        <v>132064</v>
      </c>
      <c r="P54" s="48">
        <f t="shared" si="1"/>
        <v>0.4</v>
      </c>
      <c r="Q54" s="49">
        <f t="shared" si="2"/>
        <v>0.3</v>
      </c>
      <c r="R54" s="49">
        <f t="shared" si="3"/>
        <v>8.25</v>
      </c>
      <c r="S54" s="49">
        <f t="shared" si="4"/>
        <v>5</v>
      </c>
      <c r="T54" s="49">
        <f t="shared" si="5"/>
        <v>10.714285714285714</v>
      </c>
      <c r="U54" s="49">
        <f t="shared" si="6"/>
        <v>4.142857142857143</v>
      </c>
      <c r="V54" s="50">
        <f t="shared" si="7"/>
        <v>1.4285714285714286</v>
      </c>
      <c r="W54" s="51">
        <f t="shared" si="8"/>
        <v>4.426229508196721</v>
      </c>
      <c r="X54" s="49">
        <v>0.4098360655737705</v>
      </c>
      <c r="Y54" s="50">
        <v>37.26229508196721</v>
      </c>
      <c r="Z54" s="167">
        <v>1.98</v>
      </c>
      <c r="AA54" s="168">
        <v>1.414929107589658</v>
      </c>
      <c r="AB54" s="182">
        <v>27.3934868</v>
      </c>
    </row>
    <row r="55" spans="1:28" s="178" customFormat="1" ht="13.5" customHeight="1">
      <c r="A55" s="480"/>
      <c r="B55" s="18" t="s">
        <v>50</v>
      </c>
      <c r="C55" s="41">
        <v>3</v>
      </c>
      <c r="D55" s="42">
        <v>2</v>
      </c>
      <c r="E55" s="42">
        <v>83</v>
      </c>
      <c r="F55" s="42">
        <v>152</v>
      </c>
      <c r="G55" s="42">
        <v>76</v>
      </c>
      <c r="H55" s="42">
        <v>30</v>
      </c>
      <c r="I55" s="43">
        <v>20</v>
      </c>
      <c r="J55" s="44">
        <f t="shared" si="9"/>
        <v>366</v>
      </c>
      <c r="K55" s="42">
        <v>26</v>
      </c>
      <c r="L55" s="43">
        <v>2044</v>
      </c>
      <c r="M55" s="41">
        <v>16431</v>
      </c>
      <c r="N55" s="42">
        <v>9880</v>
      </c>
      <c r="O55" s="181">
        <v>108115</v>
      </c>
      <c r="P55" s="48">
        <f t="shared" si="1"/>
        <v>0.6</v>
      </c>
      <c r="Q55" s="49">
        <f t="shared" si="2"/>
        <v>0.2</v>
      </c>
      <c r="R55" s="49">
        <f t="shared" si="3"/>
        <v>10.375</v>
      </c>
      <c r="S55" s="49">
        <f t="shared" si="4"/>
        <v>8.941176470588236</v>
      </c>
      <c r="T55" s="49">
        <f t="shared" si="5"/>
        <v>10.857142857142858</v>
      </c>
      <c r="U55" s="49">
        <f t="shared" si="6"/>
        <v>4.285714285714286</v>
      </c>
      <c r="V55" s="50">
        <f t="shared" si="7"/>
        <v>2.857142857142857</v>
      </c>
      <c r="W55" s="51">
        <f t="shared" si="8"/>
        <v>6</v>
      </c>
      <c r="X55" s="49">
        <v>0.4262295081967213</v>
      </c>
      <c r="Y55" s="50">
        <v>33.50819672131148</v>
      </c>
      <c r="Z55" s="167">
        <v>3.34</v>
      </c>
      <c r="AA55" s="168">
        <v>2.057916666666667</v>
      </c>
      <c r="AB55" s="182">
        <v>22.4258453</v>
      </c>
    </row>
    <row r="56" spans="1:28" s="178" customFormat="1" ht="13.5" customHeight="1">
      <c r="A56" s="480"/>
      <c r="B56" s="18" t="s">
        <v>51</v>
      </c>
      <c r="C56" s="41">
        <v>23</v>
      </c>
      <c r="D56" s="42">
        <v>11</v>
      </c>
      <c r="E56" s="42">
        <v>67</v>
      </c>
      <c r="F56" s="42">
        <v>174</v>
      </c>
      <c r="G56" s="42">
        <v>38</v>
      </c>
      <c r="H56" s="42">
        <v>23</v>
      </c>
      <c r="I56" s="43">
        <v>41</v>
      </c>
      <c r="J56" s="44">
        <f t="shared" si="9"/>
        <v>377</v>
      </c>
      <c r="K56" s="42">
        <v>23</v>
      </c>
      <c r="L56" s="43">
        <v>1702</v>
      </c>
      <c r="M56" s="41">
        <v>18318</v>
      </c>
      <c r="N56" s="42">
        <v>10897</v>
      </c>
      <c r="O56" s="181">
        <v>94392</v>
      </c>
      <c r="P56" s="48">
        <f t="shared" si="1"/>
        <v>4.6</v>
      </c>
      <c r="Q56" s="49">
        <f t="shared" si="2"/>
        <v>1.1</v>
      </c>
      <c r="R56" s="49">
        <f t="shared" si="3"/>
        <v>8.375</v>
      </c>
      <c r="S56" s="49">
        <f t="shared" si="4"/>
        <v>10.235294117647058</v>
      </c>
      <c r="T56" s="49">
        <f t="shared" si="5"/>
        <v>5.428571428571429</v>
      </c>
      <c r="U56" s="49">
        <f t="shared" si="6"/>
        <v>3.2857142857142856</v>
      </c>
      <c r="V56" s="50">
        <f t="shared" si="7"/>
        <v>5.857142857142857</v>
      </c>
      <c r="W56" s="51">
        <f t="shared" si="8"/>
        <v>6.180327868852459</v>
      </c>
      <c r="X56" s="49">
        <v>0.3770491803278688</v>
      </c>
      <c r="Y56" s="50">
        <v>27.901639344262296</v>
      </c>
      <c r="Z56" s="167">
        <v>3.79</v>
      </c>
      <c r="AA56" s="168">
        <v>2.297280202403542</v>
      </c>
      <c r="AB56" s="182">
        <v>19.6241164</v>
      </c>
    </row>
    <row r="57" spans="1:28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7"/>
      <c r="I57" s="188"/>
      <c r="J57" s="99">
        <f t="shared" si="9"/>
        <v>0</v>
      </c>
      <c r="K57" s="187">
        <v>0</v>
      </c>
      <c r="L57" s="189">
        <v>858</v>
      </c>
      <c r="M57" s="186"/>
      <c r="N57" s="187"/>
      <c r="O57" s="190">
        <v>48227</v>
      </c>
      <c r="P57" s="191"/>
      <c r="Q57" s="192"/>
      <c r="R57" s="192"/>
      <c r="S57" s="192"/>
      <c r="T57" s="192"/>
      <c r="U57" s="192"/>
      <c r="V57" s="193"/>
      <c r="W57" s="194">
        <f t="shared" si="8"/>
        <v>0</v>
      </c>
      <c r="X57" s="105">
        <v>0</v>
      </c>
      <c r="Y57" s="195">
        <v>14.065573770491802</v>
      </c>
      <c r="Z57" s="110"/>
      <c r="AA57" s="196"/>
      <c r="AB57" s="197">
        <v>10.2046128</v>
      </c>
    </row>
    <row r="58" spans="1:28" s="178" customFormat="1" ht="15.75" customHeight="1">
      <c r="A58" s="493" t="s">
        <v>60</v>
      </c>
      <c r="B58" s="494"/>
      <c r="C58" s="198">
        <f aca="true" t="shared" si="10" ref="C58:Y58">SUM(C5:C57)</f>
        <v>675</v>
      </c>
      <c r="D58" s="199">
        <f t="shared" si="10"/>
        <v>2341</v>
      </c>
      <c r="E58" s="199">
        <f t="shared" si="10"/>
        <v>1774</v>
      </c>
      <c r="F58" s="199">
        <f t="shared" si="10"/>
        <v>4708</v>
      </c>
      <c r="G58" s="199">
        <f t="shared" si="10"/>
        <v>1437</v>
      </c>
      <c r="H58" s="199">
        <f t="shared" si="10"/>
        <v>1961</v>
      </c>
      <c r="I58" s="200">
        <f t="shared" si="10"/>
        <v>1997</v>
      </c>
      <c r="J58" s="201">
        <f>SUM(J5:J57)</f>
        <v>14893</v>
      </c>
      <c r="K58" s="199">
        <f>SUM(K5:K57)</f>
        <v>3368</v>
      </c>
      <c r="L58" s="200">
        <f>SUM(L5:L57)</f>
        <v>39879</v>
      </c>
      <c r="M58" s="198">
        <f t="shared" si="10"/>
        <v>1363793</v>
      </c>
      <c r="N58" s="199">
        <f t="shared" si="10"/>
        <v>268932</v>
      </c>
      <c r="O58" s="202">
        <f t="shared" si="10"/>
        <v>3068082</v>
      </c>
      <c r="P58" s="139">
        <f>SUM(P5:P57)</f>
        <v>134.99999999999997</v>
      </c>
      <c r="Q58" s="140">
        <f>SUM(Q5:Q57)</f>
        <v>234.09999999999994</v>
      </c>
      <c r="R58" s="140">
        <f>SUM(R5:R57)</f>
        <v>221.75</v>
      </c>
      <c r="S58" s="140">
        <f>SUM(S5:S57)</f>
        <v>276.9411764705883</v>
      </c>
      <c r="T58" s="140">
        <f>SUM(T5:T57)</f>
        <v>205.28571428571428</v>
      </c>
      <c r="U58" s="140">
        <f t="shared" si="10"/>
        <v>280.14285714285717</v>
      </c>
      <c r="V58" s="203">
        <f>SUM(V5:V57)</f>
        <v>285.2857142857143</v>
      </c>
      <c r="W58" s="204">
        <f>J58/61</f>
        <v>244.14754098360655</v>
      </c>
      <c r="X58" s="205">
        <f t="shared" si="10"/>
        <v>55.21311475409836</v>
      </c>
      <c r="Y58" s="206">
        <f t="shared" si="10"/>
        <v>653.7540983606557</v>
      </c>
      <c r="Z58" s="204">
        <v>278.55</v>
      </c>
      <c r="AA58" s="205">
        <v>56.37</v>
      </c>
      <c r="AB58" s="207">
        <v>643.34</v>
      </c>
    </row>
    <row r="59" spans="1:27" s="210" customFormat="1" ht="13.5" customHeight="1">
      <c r="A59" s="150"/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A31:A34"/>
    <mergeCell ref="A58:B58"/>
    <mergeCell ref="A35:A38"/>
    <mergeCell ref="A39:A43"/>
    <mergeCell ref="A44:A47"/>
    <mergeCell ref="A48:A51"/>
    <mergeCell ref="A52:A57"/>
    <mergeCell ref="P2:AB2"/>
    <mergeCell ref="C2:O2"/>
    <mergeCell ref="C3:I3"/>
    <mergeCell ref="J3:L3"/>
    <mergeCell ref="P3:V3"/>
    <mergeCell ref="W3:Y3"/>
    <mergeCell ref="Z3:AB3"/>
    <mergeCell ref="M3:O3"/>
    <mergeCell ref="A22:A25"/>
    <mergeCell ref="A13:A17"/>
    <mergeCell ref="A18:A21"/>
    <mergeCell ref="A26:A30"/>
    <mergeCell ref="A5:A8"/>
    <mergeCell ref="A9:A1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37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213" customWidth="1"/>
    <col min="2" max="8" width="6.125" style="214" customWidth="1"/>
    <col min="9" max="11" width="6.75390625" style="214" customWidth="1"/>
    <col min="12" max="14" width="7.375" style="214" customWidth="1"/>
    <col min="15" max="21" width="6.125" style="214" customWidth="1"/>
    <col min="22" max="27" width="6.75390625" style="214" customWidth="1"/>
    <col min="28" max="28" width="4.125" style="212" customWidth="1"/>
    <col min="29" max="16384" width="9.00390625" style="212" customWidth="1"/>
  </cols>
  <sheetData>
    <row r="1" spans="1:27" s="150" customFormat="1" ht="24.75" customHeight="1">
      <c r="A1" s="19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51" customFormat="1" ht="18" customHeight="1">
      <c r="A2" s="326"/>
      <c r="B2" s="464" t="s">
        <v>56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5"/>
      <c r="O2" s="461" t="s">
        <v>91</v>
      </c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3"/>
    </row>
    <row r="3" spans="1:27" s="151" customFormat="1" ht="18" customHeight="1">
      <c r="A3" s="327"/>
      <c r="B3" s="466" t="s">
        <v>106</v>
      </c>
      <c r="C3" s="467"/>
      <c r="D3" s="467"/>
      <c r="E3" s="467"/>
      <c r="F3" s="467"/>
      <c r="G3" s="467"/>
      <c r="H3" s="467"/>
      <c r="I3" s="468" t="s">
        <v>53</v>
      </c>
      <c r="J3" s="469"/>
      <c r="K3" s="469"/>
      <c r="L3" s="473" t="s">
        <v>59</v>
      </c>
      <c r="M3" s="474"/>
      <c r="N3" s="475"/>
      <c r="O3" s="466" t="s">
        <v>106</v>
      </c>
      <c r="P3" s="467"/>
      <c r="Q3" s="467"/>
      <c r="R3" s="467"/>
      <c r="S3" s="467"/>
      <c r="T3" s="467"/>
      <c r="U3" s="467"/>
      <c r="V3" s="481" t="s">
        <v>57</v>
      </c>
      <c r="W3" s="482"/>
      <c r="X3" s="482"/>
      <c r="Y3" s="470" t="s">
        <v>58</v>
      </c>
      <c r="Z3" s="471"/>
      <c r="AA3" s="472"/>
    </row>
    <row r="4" spans="1:27" s="155" customFormat="1" ht="82.5" customHeight="1">
      <c r="A4" s="328" t="s">
        <v>54</v>
      </c>
      <c r="B4" s="31" t="s">
        <v>83</v>
      </c>
      <c r="C4" s="32" t="s">
        <v>93</v>
      </c>
      <c r="D4" s="32" t="s">
        <v>85</v>
      </c>
      <c r="E4" s="32" t="s">
        <v>77</v>
      </c>
      <c r="F4" s="32" t="s">
        <v>86</v>
      </c>
      <c r="G4" s="32" t="s">
        <v>87</v>
      </c>
      <c r="H4" s="33" t="s">
        <v>88</v>
      </c>
      <c r="I4" s="34">
        <v>2011</v>
      </c>
      <c r="J4" s="35">
        <v>2010</v>
      </c>
      <c r="K4" s="36">
        <v>2009</v>
      </c>
      <c r="L4" s="39">
        <v>2011</v>
      </c>
      <c r="M4" s="329">
        <v>2010</v>
      </c>
      <c r="N4" s="152">
        <v>2009</v>
      </c>
      <c r="O4" s="153" t="s">
        <v>83</v>
      </c>
      <c r="P4" s="32" t="s">
        <v>93</v>
      </c>
      <c r="Q4" s="32" t="s">
        <v>85</v>
      </c>
      <c r="R4" s="32" t="s">
        <v>77</v>
      </c>
      <c r="S4" s="32" t="s">
        <v>86</v>
      </c>
      <c r="T4" s="32" t="s">
        <v>87</v>
      </c>
      <c r="U4" s="33" t="s">
        <v>88</v>
      </c>
      <c r="V4" s="34">
        <v>2011</v>
      </c>
      <c r="W4" s="35">
        <v>2010</v>
      </c>
      <c r="X4" s="36">
        <v>2009</v>
      </c>
      <c r="Y4" s="34">
        <v>2011</v>
      </c>
      <c r="Z4" s="35">
        <v>2010</v>
      </c>
      <c r="AA4" s="154">
        <v>2009</v>
      </c>
    </row>
    <row r="5" spans="1:27" s="164" customFormat="1" ht="18" customHeight="1">
      <c r="A5" s="330" t="s">
        <v>0</v>
      </c>
      <c r="B5" s="331">
        <v>2</v>
      </c>
      <c r="C5" s="332">
        <v>1</v>
      </c>
      <c r="D5" s="332">
        <v>0</v>
      </c>
      <c r="E5" s="332">
        <v>4</v>
      </c>
      <c r="F5" s="332">
        <v>2</v>
      </c>
      <c r="G5" s="332">
        <v>0</v>
      </c>
      <c r="H5" s="333">
        <v>0</v>
      </c>
      <c r="I5" s="331">
        <f>SUM(B5:H5)</f>
        <v>9</v>
      </c>
      <c r="J5" s="332">
        <v>14</v>
      </c>
      <c r="K5" s="333">
        <v>9</v>
      </c>
      <c r="L5" s="334">
        <v>2160</v>
      </c>
      <c r="M5" s="335">
        <v>2029</v>
      </c>
      <c r="N5" s="336">
        <v>2167</v>
      </c>
      <c r="O5" s="337">
        <f>B5/1</f>
        <v>2</v>
      </c>
      <c r="P5" s="338">
        <f>C5/2</f>
        <v>0.5</v>
      </c>
      <c r="Q5" s="338">
        <f aca="true" t="shared" si="0" ref="Q5:Q16">D5/1</f>
        <v>0</v>
      </c>
      <c r="R5" s="338">
        <f>E5/4</f>
        <v>1</v>
      </c>
      <c r="S5" s="338">
        <f aca="true" t="shared" si="1" ref="S5:S16">F5/1</f>
        <v>2</v>
      </c>
      <c r="T5" s="338">
        <f aca="true" t="shared" si="2" ref="T5:T16">G5/1</f>
        <v>0</v>
      </c>
      <c r="U5" s="339">
        <f aca="true" t="shared" si="3" ref="U5:U16">H5/1</f>
        <v>0</v>
      </c>
      <c r="V5" s="340">
        <f>I5/11</f>
        <v>0.8181818181818182</v>
      </c>
      <c r="W5" s="338">
        <v>1.2727272727272727</v>
      </c>
      <c r="X5" s="339">
        <v>0.8181818181818182</v>
      </c>
      <c r="Y5" s="341">
        <v>2.23</v>
      </c>
      <c r="Z5" s="338">
        <v>2.1</v>
      </c>
      <c r="AA5" s="342">
        <v>2.24</v>
      </c>
    </row>
    <row r="6" spans="1:27" s="164" customFormat="1" ht="18" customHeight="1">
      <c r="A6" s="343" t="s">
        <v>1</v>
      </c>
      <c r="B6" s="344">
        <v>0</v>
      </c>
      <c r="C6" s="345">
        <v>0</v>
      </c>
      <c r="D6" s="345">
        <v>0</v>
      </c>
      <c r="E6" s="345">
        <v>2</v>
      </c>
      <c r="F6" s="345">
        <v>0</v>
      </c>
      <c r="G6" s="345">
        <v>0</v>
      </c>
      <c r="H6" s="346">
        <v>0</v>
      </c>
      <c r="I6" s="344">
        <f>SUM(B6:H6)</f>
        <v>2</v>
      </c>
      <c r="J6" s="345">
        <v>9</v>
      </c>
      <c r="K6" s="346">
        <v>10</v>
      </c>
      <c r="L6" s="347">
        <v>1964</v>
      </c>
      <c r="M6" s="348">
        <v>1992</v>
      </c>
      <c r="N6" s="349">
        <v>2092</v>
      </c>
      <c r="O6" s="350">
        <f aca="true" t="shared" si="4" ref="O6:O16">B6/1</f>
        <v>0</v>
      </c>
      <c r="P6" s="351">
        <f aca="true" t="shared" si="5" ref="P6:P16">C6/2</f>
        <v>0</v>
      </c>
      <c r="Q6" s="351">
        <f t="shared" si="0"/>
        <v>0</v>
      </c>
      <c r="R6" s="351">
        <f aca="true" t="shared" si="6" ref="R6:R16">E6/4</f>
        <v>0.5</v>
      </c>
      <c r="S6" s="351">
        <f t="shared" si="1"/>
        <v>0</v>
      </c>
      <c r="T6" s="351">
        <f t="shared" si="2"/>
        <v>0</v>
      </c>
      <c r="U6" s="352">
        <f t="shared" si="3"/>
        <v>0</v>
      </c>
      <c r="V6" s="353">
        <f aca="true" t="shared" si="7" ref="V6:V16">I6/11</f>
        <v>0.18181818181818182</v>
      </c>
      <c r="W6" s="351">
        <v>0.8181818181818182</v>
      </c>
      <c r="X6" s="352">
        <v>0.9090909090909091</v>
      </c>
      <c r="Y6" s="354">
        <v>2.03</v>
      </c>
      <c r="Z6" s="351">
        <v>2.05</v>
      </c>
      <c r="AA6" s="355">
        <v>2.17</v>
      </c>
    </row>
    <row r="7" spans="1:27" s="164" customFormat="1" ht="18" customHeight="1">
      <c r="A7" s="343" t="s">
        <v>2</v>
      </c>
      <c r="B7" s="344">
        <v>1</v>
      </c>
      <c r="C7" s="345">
        <v>0</v>
      </c>
      <c r="D7" s="345">
        <v>0</v>
      </c>
      <c r="E7" s="345">
        <v>6</v>
      </c>
      <c r="F7" s="345">
        <v>0</v>
      </c>
      <c r="G7" s="345">
        <v>0</v>
      </c>
      <c r="H7" s="346">
        <v>0</v>
      </c>
      <c r="I7" s="344">
        <f aca="true" t="shared" si="8" ref="I7:I16">SUM(B7:H7)</f>
        <v>7</v>
      </c>
      <c r="J7" s="345">
        <v>12</v>
      </c>
      <c r="K7" s="346">
        <v>7</v>
      </c>
      <c r="L7" s="347">
        <v>2019</v>
      </c>
      <c r="M7" s="348">
        <v>2170</v>
      </c>
      <c r="N7" s="349">
        <v>2043</v>
      </c>
      <c r="O7" s="350">
        <f t="shared" si="4"/>
        <v>1</v>
      </c>
      <c r="P7" s="351">
        <f t="shared" si="5"/>
        <v>0</v>
      </c>
      <c r="Q7" s="351">
        <f t="shared" si="0"/>
        <v>0</v>
      </c>
      <c r="R7" s="351">
        <f t="shared" si="6"/>
        <v>1.5</v>
      </c>
      <c r="S7" s="351">
        <f t="shared" si="1"/>
        <v>0</v>
      </c>
      <c r="T7" s="351">
        <f t="shared" si="2"/>
        <v>0</v>
      </c>
      <c r="U7" s="352">
        <f t="shared" si="3"/>
        <v>0</v>
      </c>
      <c r="V7" s="353">
        <f t="shared" si="7"/>
        <v>0.6363636363636364</v>
      </c>
      <c r="W7" s="351">
        <v>1.0909090909090908</v>
      </c>
      <c r="X7" s="352">
        <v>0.6363636363636364</v>
      </c>
      <c r="Y7" s="354">
        <v>2.09</v>
      </c>
      <c r="Z7" s="351">
        <v>2.25</v>
      </c>
      <c r="AA7" s="355">
        <v>2.12</v>
      </c>
    </row>
    <row r="8" spans="1:27" s="164" customFormat="1" ht="18" customHeight="1">
      <c r="A8" s="343" t="s">
        <v>3</v>
      </c>
      <c r="B8" s="344">
        <v>1</v>
      </c>
      <c r="C8" s="345">
        <v>0</v>
      </c>
      <c r="D8" s="345">
        <v>10</v>
      </c>
      <c r="E8" s="345">
        <v>2</v>
      </c>
      <c r="F8" s="345">
        <v>1</v>
      </c>
      <c r="G8" s="345">
        <v>0</v>
      </c>
      <c r="H8" s="346">
        <v>0</v>
      </c>
      <c r="I8" s="344">
        <f t="shared" si="8"/>
        <v>14</v>
      </c>
      <c r="J8" s="345">
        <v>10</v>
      </c>
      <c r="K8" s="346">
        <v>7</v>
      </c>
      <c r="L8" s="347">
        <v>1959</v>
      </c>
      <c r="M8" s="348">
        <v>2167</v>
      </c>
      <c r="N8" s="349">
        <v>2125</v>
      </c>
      <c r="O8" s="350">
        <f t="shared" si="4"/>
        <v>1</v>
      </c>
      <c r="P8" s="351">
        <f t="shared" si="5"/>
        <v>0</v>
      </c>
      <c r="Q8" s="351">
        <f t="shared" si="0"/>
        <v>10</v>
      </c>
      <c r="R8" s="351">
        <f t="shared" si="6"/>
        <v>0.5</v>
      </c>
      <c r="S8" s="351">
        <f t="shared" si="1"/>
        <v>1</v>
      </c>
      <c r="T8" s="351">
        <f t="shared" si="2"/>
        <v>0</v>
      </c>
      <c r="U8" s="352">
        <f t="shared" si="3"/>
        <v>0</v>
      </c>
      <c r="V8" s="353">
        <f t="shared" si="7"/>
        <v>1.2727272727272727</v>
      </c>
      <c r="W8" s="351">
        <v>0.9090909090909091</v>
      </c>
      <c r="X8" s="352">
        <v>0.6363636363636364</v>
      </c>
      <c r="Y8" s="354">
        <v>2.04</v>
      </c>
      <c r="Z8" s="351">
        <v>2.26</v>
      </c>
      <c r="AA8" s="355">
        <v>2.22</v>
      </c>
    </row>
    <row r="9" spans="1:27" s="164" customFormat="1" ht="18" customHeight="1">
      <c r="A9" s="343" t="s">
        <v>4</v>
      </c>
      <c r="B9" s="344">
        <v>0</v>
      </c>
      <c r="C9" s="345">
        <v>0</v>
      </c>
      <c r="D9" s="345">
        <v>8</v>
      </c>
      <c r="E9" s="345">
        <v>6</v>
      </c>
      <c r="F9" s="345">
        <v>1</v>
      </c>
      <c r="G9" s="345">
        <v>0</v>
      </c>
      <c r="H9" s="346">
        <v>0</v>
      </c>
      <c r="I9" s="344">
        <f t="shared" si="8"/>
        <v>15</v>
      </c>
      <c r="J9" s="345">
        <v>15</v>
      </c>
      <c r="K9" s="346">
        <v>7</v>
      </c>
      <c r="L9" s="347">
        <v>2040</v>
      </c>
      <c r="M9" s="348">
        <v>2119</v>
      </c>
      <c r="N9" s="349">
        <v>2173</v>
      </c>
      <c r="O9" s="350">
        <f t="shared" si="4"/>
        <v>0</v>
      </c>
      <c r="P9" s="351">
        <f t="shared" si="5"/>
        <v>0</v>
      </c>
      <c r="Q9" s="351">
        <f t="shared" si="0"/>
        <v>8</v>
      </c>
      <c r="R9" s="351">
        <f t="shared" si="6"/>
        <v>1.5</v>
      </c>
      <c r="S9" s="351">
        <f t="shared" si="1"/>
        <v>1</v>
      </c>
      <c r="T9" s="351">
        <f t="shared" si="2"/>
        <v>0</v>
      </c>
      <c r="U9" s="352">
        <f t="shared" si="3"/>
        <v>0</v>
      </c>
      <c r="V9" s="353">
        <f t="shared" si="7"/>
        <v>1.3636363636363635</v>
      </c>
      <c r="W9" s="351">
        <v>1.3636363636363635</v>
      </c>
      <c r="X9" s="352">
        <v>0.6363636363636364</v>
      </c>
      <c r="Y9" s="354">
        <v>2.11</v>
      </c>
      <c r="Z9" s="351">
        <v>2.2</v>
      </c>
      <c r="AA9" s="355">
        <v>2.27</v>
      </c>
    </row>
    <row r="10" spans="1:27" s="173" customFormat="1" ht="18" customHeight="1">
      <c r="A10" s="343" t="s">
        <v>5</v>
      </c>
      <c r="B10" s="347">
        <v>2</v>
      </c>
      <c r="C10" s="356">
        <v>0</v>
      </c>
      <c r="D10" s="356">
        <v>10</v>
      </c>
      <c r="E10" s="356">
        <v>8</v>
      </c>
      <c r="F10" s="356">
        <v>1</v>
      </c>
      <c r="G10" s="356">
        <v>0</v>
      </c>
      <c r="H10" s="357">
        <v>1</v>
      </c>
      <c r="I10" s="344">
        <f t="shared" si="8"/>
        <v>22</v>
      </c>
      <c r="J10" s="356">
        <v>13</v>
      </c>
      <c r="K10" s="357">
        <v>13</v>
      </c>
      <c r="L10" s="347">
        <v>2369</v>
      </c>
      <c r="M10" s="348">
        <v>2321</v>
      </c>
      <c r="N10" s="358">
        <v>2342</v>
      </c>
      <c r="O10" s="359">
        <f t="shared" si="4"/>
        <v>2</v>
      </c>
      <c r="P10" s="360">
        <f t="shared" si="5"/>
        <v>0</v>
      </c>
      <c r="Q10" s="360">
        <f t="shared" si="0"/>
        <v>10</v>
      </c>
      <c r="R10" s="360">
        <f t="shared" si="6"/>
        <v>2</v>
      </c>
      <c r="S10" s="360">
        <f t="shared" si="1"/>
        <v>1</v>
      </c>
      <c r="T10" s="360">
        <f t="shared" si="2"/>
        <v>0</v>
      </c>
      <c r="U10" s="361">
        <f t="shared" si="3"/>
        <v>1</v>
      </c>
      <c r="V10" s="354">
        <f t="shared" si="7"/>
        <v>2</v>
      </c>
      <c r="W10" s="360">
        <v>1.1818181818181819</v>
      </c>
      <c r="X10" s="361">
        <v>1.1818181818181819</v>
      </c>
      <c r="Y10" s="354">
        <v>2.45</v>
      </c>
      <c r="Z10" s="360">
        <v>2.41</v>
      </c>
      <c r="AA10" s="362">
        <v>2.44</v>
      </c>
    </row>
    <row r="11" spans="1:27" s="173" customFormat="1" ht="18" customHeight="1">
      <c r="A11" s="343" t="s">
        <v>6</v>
      </c>
      <c r="B11" s="347">
        <v>2</v>
      </c>
      <c r="C11" s="356">
        <v>1</v>
      </c>
      <c r="D11" s="356">
        <v>3</v>
      </c>
      <c r="E11" s="356">
        <v>9</v>
      </c>
      <c r="F11" s="356">
        <v>0</v>
      </c>
      <c r="G11" s="356">
        <v>0</v>
      </c>
      <c r="H11" s="357">
        <v>0</v>
      </c>
      <c r="I11" s="344">
        <f t="shared" si="8"/>
        <v>15</v>
      </c>
      <c r="J11" s="356">
        <v>19</v>
      </c>
      <c r="K11" s="357">
        <v>13</v>
      </c>
      <c r="L11" s="347">
        <v>2216</v>
      </c>
      <c r="M11" s="348">
        <v>2317</v>
      </c>
      <c r="N11" s="358">
        <v>2389</v>
      </c>
      <c r="O11" s="359">
        <f t="shared" si="4"/>
        <v>2</v>
      </c>
      <c r="P11" s="360">
        <f t="shared" si="5"/>
        <v>0.5</v>
      </c>
      <c r="Q11" s="360">
        <f t="shared" si="0"/>
        <v>3</v>
      </c>
      <c r="R11" s="360">
        <f t="shared" si="6"/>
        <v>2.25</v>
      </c>
      <c r="S11" s="360">
        <f t="shared" si="1"/>
        <v>0</v>
      </c>
      <c r="T11" s="360">
        <f t="shared" si="2"/>
        <v>0</v>
      </c>
      <c r="U11" s="361">
        <f t="shared" si="3"/>
        <v>0</v>
      </c>
      <c r="V11" s="354">
        <f t="shared" si="7"/>
        <v>1.3636363636363635</v>
      </c>
      <c r="W11" s="360">
        <v>1.7272727272727273</v>
      </c>
      <c r="X11" s="361">
        <v>1.1818181818181819</v>
      </c>
      <c r="Y11" s="354">
        <v>2.29</v>
      </c>
      <c r="Z11" s="360">
        <v>2.41</v>
      </c>
      <c r="AA11" s="362">
        <v>2.49</v>
      </c>
    </row>
    <row r="12" spans="1:27" s="173" customFormat="1" ht="18" customHeight="1">
      <c r="A12" s="343" t="s">
        <v>7</v>
      </c>
      <c r="B12" s="347">
        <v>2</v>
      </c>
      <c r="C12" s="356">
        <v>0</v>
      </c>
      <c r="D12" s="356">
        <v>4</v>
      </c>
      <c r="E12" s="356">
        <v>8</v>
      </c>
      <c r="F12" s="356">
        <v>2</v>
      </c>
      <c r="G12" s="356">
        <v>0</v>
      </c>
      <c r="H12" s="357">
        <v>0</v>
      </c>
      <c r="I12" s="344">
        <f t="shared" si="8"/>
        <v>16</v>
      </c>
      <c r="J12" s="356">
        <v>19</v>
      </c>
      <c r="K12" s="357">
        <v>15</v>
      </c>
      <c r="L12" s="347">
        <v>2327</v>
      </c>
      <c r="M12" s="348">
        <v>2341</v>
      </c>
      <c r="N12" s="358">
        <v>2292</v>
      </c>
      <c r="O12" s="359">
        <f t="shared" si="4"/>
        <v>2</v>
      </c>
      <c r="P12" s="360">
        <f t="shared" si="5"/>
        <v>0</v>
      </c>
      <c r="Q12" s="360">
        <f t="shared" si="0"/>
        <v>4</v>
      </c>
      <c r="R12" s="360">
        <f t="shared" si="6"/>
        <v>2</v>
      </c>
      <c r="S12" s="360">
        <f t="shared" si="1"/>
        <v>2</v>
      </c>
      <c r="T12" s="360">
        <f t="shared" si="2"/>
        <v>0</v>
      </c>
      <c r="U12" s="361">
        <f t="shared" si="3"/>
        <v>0</v>
      </c>
      <c r="V12" s="354">
        <f t="shared" si="7"/>
        <v>1.4545454545454546</v>
      </c>
      <c r="W12" s="360">
        <v>1.7272727272727273</v>
      </c>
      <c r="X12" s="361">
        <v>1.3636363636363635</v>
      </c>
      <c r="Y12" s="354">
        <v>2.4</v>
      </c>
      <c r="Z12" s="360">
        <v>2.42</v>
      </c>
      <c r="AA12" s="362">
        <v>2.39</v>
      </c>
    </row>
    <row r="13" spans="1:27" s="173" customFormat="1" ht="18" customHeight="1">
      <c r="A13" s="343" t="s">
        <v>8</v>
      </c>
      <c r="B13" s="347">
        <v>2</v>
      </c>
      <c r="C13" s="356">
        <v>0</v>
      </c>
      <c r="D13" s="356">
        <v>10</v>
      </c>
      <c r="E13" s="356">
        <v>6</v>
      </c>
      <c r="F13" s="356">
        <v>2</v>
      </c>
      <c r="G13" s="356">
        <v>0</v>
      </c>
      <c r="H13" s="357">
        <v>0</v>
      </c>
      <c r="I13" s="344">
        <f t="shared" si="8"/>
        <v>20</v>
      </c>
      <c r="J13" s="356">
        <v>16</v>
      </c>
      <c r="K13" s="357">
        <v>13</v>
      </c>
      <c r="L13" s="347">
        <v>2394</v>
      </c>
      <c r="M13" s="348">
        <v>2369</v>
      </c>
      <c r="N13" s="358">
        <v>2276</v>
      </c>
      <c r="O13" s="359">
        <f t="shared" si="4"/>
        <v>2</v>
      </c>
      <c r="P13" s="360">
        <f t="shared" si="5"/>
        <v>0</v>
      </c>
      <c r="Q13" s="360">
        <f t="shared" si="0"/>
        <v>10</v>
      </c>
      <c r="R13" s="360">
        <f t="shared" si="6"/>
        <v>1.5</v>
      </c>
      <c r="S13" s="360">
        <f t="shared" si="1"/>
        <v>2</v>
      </c>
      <c r="T13" s="360">
        <f t="shared" si="2"/>
        <v>0</v>
      </c>
      <c r="U13" s="361">
        <f t="shared" si="3"/>
        <v>0</v>
      </c>
      <c r="V13" s="354">
        <f t="shared" si="7"/>
        <v>1.8181818181818181</v>
      </c>
      <c r="W13" s="360">
        <v>1.4545454545454546</v>
      </c>
      <c r="X13" s="361">
        <v>1.1818181818181819</v>
      </c>
      <c r="Y13" s="354">
        <v>2.47</v>
      </c>
      <c r="Z13" s="360">
        <v>2.46</v>
      </c>
      <c r="AA13" s="362">
        <v>2.35</v>
      </c>
    </row>
    <row r="14" spans="1:27" s="173" customFormat="1" ht="18" customHeight="1">
      <c r="A14" s="343" t="s">
        <v>9</v>
      </c>
      <c r="B14" s="347">
        <v>2</v>
      </c>
      <c r="C14" s="356">
        <v>0</v>
      </c>
      <c r="D14" s="356">
        <v>7</v>
      </c>
      <c r="E14" s="356">
        <v>6</v>
      </c>
      <c r="F14" s="356">
        <v>2</v>
      </c>
      <c r="G14" s="356">
        <v>0</v>
      </c>
      <c r="H14" s="357">
        <v>0</v>
      </c>
      <c r="I14" s="344">
        <f t="shared" si="8"/>
        <v>17</v>
      </c>
      <c r="J14" s="356">
        <v>15</v>
      </c>
      <c r="K14" s="357">
        <v>14</v>
      </c>
      <c r="L14" s="347">
        <v>2276</v>
      </c>
      <c r="M14" s="348">
        <v>2401</v>
      </c>
      <c r="N14" s="358">
        <v>2244</v>
      </c>
      <c r="O14" s="359">
        <f t="shared" si="4"/>
        <v>2</v>
      </c>
      <c r="P14" s="360">
        <f t="shared" si="5"/>
        <v>0</v>
      </c>
      <c r="Q14" s="360">
        <f t="shared" si="0"/>
        <v>7</v>
      </c>
      <c r="R14" s="360">
        <f t="shared" si="6"/>
        <v>1.5</v>
      </c>
      <c r="S14" s="360">
        <f t="shared" si="1"/>
        <v>2</v>
      </c>
      <c r="T14" s="360">
        <f t="shared" si="2"/>
        <v>0</v>
      </c>
      <c r="U14" s="361">
        <f t="shared" si="3"/>
        <v>0</v>
      </c>
      <c r="V14" s="354">
        <f t="shared" si="7"/>
        <v>1.5454545454545454</v>
      </c>
      <c r="W14" s="360">
        <v>1.3636363636363635</v>
      </c>
      <c r="X14" s="361">
        <v>1.2727272727272727</v>
      </c>
      <c r="Y14" s="354">
        <v>2.35</v>
      </c>
      <c r="Z14" s="360">
        <v>2.48</v>
      </c>
      <c r="AA14" s="362">
        <v>2.33</v>
      </c>
    </row>
    <row r="15" spans="1:27" s="173" customFormat="1" ht="18" customHeight="1">
      <c r="A15" s="343" t="s">
        <v>10</v>
      </c>
      <c r="B15" s="347">
        <v>0</v>
      </c>
      <c r="C15" s="356">
        <v>0</v>
      </c>
      <c r="D15" s="356">
        <v>4</v>
      </c>
      <c r="E15" s="356">
        <v>5</v>
      </c>
      <c r="F15" s="356">
        <v>1</v>
      </c>
      <c r="G15" s="356">
        <v>0</v>
      </c>
      <c r="H15" s="357">
        <v>0</v>
      </c>
      <c r="I15" s="344">
        <f t="shared" si="8"/>
        <v>10</v>
      </c>
      <c r="J15" s="356">
        <v>18</v>
      </c>
      <c r="K15" s="357">
        <v>17</v>
      </c>
      <c r="L15" s="347">
        <v>1998</v>
      </c>
      <c r="M15" s="348">
        <v>2137</v>
      </c>
      <c r="N15" s="358">
        <v>1961</v>
      </c>
      <c r="O15" s="359">
        <f t="shared" si="4"/>
        <v>0</v>
      </c>
      <c r="P15" s="360">
        <f t="shared" si="5"/>
        <v>0</v>
      </c>
      <c r="Q15" s="360">
        <f t="shared" si="0"/>
        <v>4</v>
      </c>
      <c r="R15" s="360">
        <f t="shared" si="6"/>
        <v>1.25</v>
      </c>
      <c r="S15" s="360">
        <f t="shared" si="1"/>
        <v>1</v>
      </c>
      <c r="T15" s="360">
        <f t="shared" si="2"/>
        <v>0</v>
      </c>
      <c r="U15" s="361">
        <f t="shared" si="3"/>
        <v>0</v>
      </c>
      <c r="V15" s="354">
        <f t="shared" si="7"/>
        <v>0.9090909090909091</v>
      </c>
      <c r="W15" s="360">
        <v>1.6363636363636365</v>
      </c>
      <c r="X15" s="361">
        <v>1.5454545454545454</v>
      </c>
      <c r="Y15" s="354">
        <v>2.07</v>
      </c>
      <c r="Z15" s="360">
        <v>2.21</v>
      </c>
      <c r="AA15" s="362">
        <v>2.04</v>
      </c>
    </row>
    <row r="16" spans="1:27" s="173" customFormat="1" ht="18" customHeight="1">
      <c r="A16" s="363" t="s">
        <v>11</v>
      </c>
      <c r="B16" s="364">
        <v>1</v>
      </c>
      <c r="C16" s="365">
        <v>0</v>
      </c>
      <c r="D16" s="365">
        <v>2</v>
      </c>
      <c r="E16" s="365">
        <v>4</v>
      </c>
      <c r="F16" s="365">
        <v>1</v>
      </c>
      <c r="G16" s="365">
        <v>0</v>
      </c>
      <c r="H16" s="366">
        <v>1</v>
      </c>
      <c r="I16" s="344">
        <f t="shared" si="8"/>
        <v>9</v>
      </c>
      <c r="J16" s="365">
        <v>11</v>
      </c>
      <c r="K16" s="366">
        <v>6</v>
      </c>
      <c r="L16" s="364">
        <v>1960</v>
      </c>
      <c r="M16" s="367">
        <v>1952</v>
      </c>
      <c r="N16" s="368">
        <v>1941</v>
      </c>
      <c r="O16" s="369">
        <f t="shared" si="4"/>
        <v>1</v>
      </c>
      <c r="P16" s="370">
        <f t="shared" si="5"/>
        <v>0</v>
      </c>
      <c r="Q16" s="370">
        <f t="shared" si="0"/>
        <v>2</v>
      </c>
      <c r="R16" s="370">
        <f t="shared" si="6"/>
        <v>1</v>
      </c>
      <c r="S16" s="370">
        <f t="shared" si="1"/>
        <v>1</v>
      </c>
      <c r="T16" s="370">
        <f t="shared" si="2"/>
        <v>0</v>
      </c>
      <c r="U16" s="371">
        <f t="shared" si="3"/>
        <v>1</v>
      </c>
      <c r="V16" s="372">
        <f t="shared" si="7"/>
        <v>0.8181818181818182</v>
      </c>
      <c r="W16" s="370">
        <v>1</v>
      </c>
      <c r="X16" s="371">
        <v>0.5454545454545454</v>
      </c>
      <c r="Y16" s="372">
        <v>2.03</v>
      </c>
      <c r="Z16" s="370">
        <v>2.01</v>
      </c>
      <c r="AA16" s="373">
        <v>2.02</v>
      </c>
    </row>
    <row r="17" spans="1:27" s="178" customFormat="1" ht="21" customHeight="1">
      <c r="A17" s="374" t="s">
        <v>60</v>
      </c>
      <c r="B17" s="198">
        <f>SUM(B5:B16)</f>
        <v>15</v>
      </c>
      <c r="C17" s="199">
        <f aca="true" t="shared" si="9" ref="C17:Y17">SUM(C5:C16)</f>
        <v>2</v>
      </c>
      <c r="D17" s="199">
        <f t="shared" si="9"/>
        <v>58</v>
      </c>
      <c r="E17" s="199">
        <f t="shared" si="9"/>
        <v>66</v>
      </c>
      <c r="F17" s="199">
        <f t="shared" si="9"/>
        <v>13</v>
      </c>
      <c r="G17" s="199">
        <f t="shared" si="9"/>
        <v>0</v>
      </c>
      <c r="H17" s="200">
        <f t="shared" si="9"/>
        <v>2</v>
      </c>
      <c r="I17" s="198">
        <f t="shared" si="9"/>
        <v>156</v>
      </c>
      <c r="J17" s="199">
        <f t="shared" si="9"/>
        <v>171</v>
      </c>
      <c r="K17" s="200">
        <f t="shared" si="9"/>
        <v>131</v>
      </c>
      <c r="L17" s="301">
        <f t="shared" si="9"/>
        <v>25682</v>
      </c>
      <c r="M17" s="375">
        <f t="shared" si="9"/>
        <v>26315</v>
      </c>
      <c r="N17" s="202">
        <f t="shared" si="9"/>
        <v>26045</v>
      </c>
      <c r="O17" s="376">
        <f t="shared" si="9"/>
        <v>15</v>
      </c>
      <c r="P17" s="377">
        <f t="shared" si="9"/>
        <v>1</v>
      </c>
      <c r="Q17" s="377">
        <f t="shared" si="9"/>
        <v>58</v>
      </c>
      <c r="R17" s="377">
        <f t="shared" si="9"/>
        <v>16.5</v>
      </c>
      <c r="S17" s="377">
        <f t="shared" si="9"/>
        <v>13</v>
      </c>
      <c r="T17" s="377">
        <f t="shared" si="9"/>
        <v>0</v>
      </c>
      <c r="U17" s="378">
        <f t="shared" si="9"/>
        <v>2</v>
      </c>
      <c r="V17" s="308">
        <f>SUM(V5:V16)</f>
        <v>14.18181818181818</v>
      </c>
      <c r="W17" s="377">
        <f>SUM(W5:W16)</f>
        <v>15.545454545454545</v>
      </c>
      <c r="X17" s="378">
        <f t="shared" si="9"/>
        <v>11.909090909090908</v>
      </c>
      <c r="Y17" s="379">
        <f t="shared" si="9"/>
        <v>26.56</v>
      </c>
      <c r="Z17" s="377">
        <v>27.27</v>
      </c>
      <c r="AA17" s="380">
        <v>27.1</v>
      </c>
    </row>
    <row r="18" spans="1:27" s="178" customFormat="1" ht="14.25" customHeight="1">
      <c r="A18" s="381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3"/>
      <c r="M18" s="383"/>
      <c r="N18" s="382"/>
      <c r="O18" s="211" t="s">
        <v>96</v>
      </c>
      <c r="P18" s="384"/>
      <c r="Q18" s="384"/>
      <c r="R18" s="384"/>
      <c r="S18" s="384"/>
      <c r="T18" s="384"/>
      <c r="U18" s="384"/>
      <c r="V18" s="384"/>
      <c r="W18" s="384"/>
      <c r="X18" s="384"/>
      <c r="Y18" s="385"/>
      <c r="Z18" s="384"/>
      <c r="AA18" s="384"/>
    </row>
    <row r="19" ht="34.5" customHeight="1">
      <c r="O19" s="212"/>
    </row>
    <row r="20" spans="1:27" ht="24.75" customHeight="1">
      <c r="A20" s="19" t="s">
        <v>76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1:27" s="386" customFormat="1" ht="18" customHeight="1">
      <c r="A21" s="326"/>
      <c r="B21" s="464" t="s">
        <v>56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5"/>
      <c r="O21" s="461" t="s">
        <v>91</v>
      </c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3"/>
    </row>
    <row r="22" spans="1:27" s="386" customFormat="1" ht="18" customHeight="1">
      <c r="A22" s="327"/>
      <c r="B22" s="466" t="s">
        <v>106</v>
      </c>
      <c r="C22" s="467"/>
      <c r="D22" s="467"/>
      <c r="E22" s="467"/>
      <c r="F22" s="467"/>
      <c r="G22" s="467"/>
      <c r="H22" s="467"/>
      <c r="I22" s="468" t="s">
        <v>53</v>
      </c>
      <c r="J22" s="469"/>
      <c r="K22" s="469"/>
      <c r="L22" s="473" t="s">
        <v>59</v>
      </c>
      <c r="M22" s="474"/>
      <c r="N22" s="475"/>
      <c r="O22" s="466" t="s">
        <v>113</v>
      </c>
      <c r="P22" s="467"/>
      <c r="Q22" s="467"/>
      <c r="R22" s="467"/>
      <c r="S22" s="467"/>
      <c r="T22" s="467"/>
      <c r="U22" s="467"/>
      <c r="V22" s="481" t="s">
        <v>57</v>
      </c>
      <c r="W22" s="482"/>
      <c r="X22" s="482"/>
      <c r="Y22" s="470" t="s">
        <v>58</v>
      </c>
      <c r="Z22" s="471"/>
      <c r="AA22" s="472"/>
    </row>
    <row r="23" spans="1:27" s="386" customFormat="1" ht="82.5" customHeight="1">
      <c r="A23" s="328" t="s">
        <v>54</v>
      </c>
      <c r="B23" s="31" t="s">
        <v>83</v>
      </c>
      <c r="C23" s="32" t="s">
        <v>93</v>
      </c>
      <c r="D23" s="32" t="s">
        <v>85</v>
      </c>
      <c r="E23" s="32" t="s">
        <v>77</v>
      </c>
      <c r="F23" s="32" t="s">
        <v>86</v>
      </c>
      <c r="G23" s="32" t="s">
        <v>87</v>
      </c>
      <c r="H23" s="33" t="s">
        <v>88</v>
      </c>
      <c r="I23" s="34">
        <v>2011</v>
      </c>
      <c r="J23" s="35">
        <v>2010</v>
      </c>
      <c r="K23" s="36">
        <v>2009</v>
      </c>
      <c r="L23" s="34">
        <v>2011</v>
      </c>
      <c r="M23" s="35">
        <v>2010</v>
      </c>
      <c r="N23" s="311">
        <v>2009</v>
      </c>
      <c r="O23" s="31" t="s">
        <v>83</v>
      </c>
      <c r="P23" s="32" t="s">
        <v>93</v>
      </c>
      <c r="Q23" s="32" t="s">
        <v>85</v>
      </c>
      <c r="R23" s="32" t="s">
        <v>77</v>
      </c>
      <c r="S23" s="32" t="s">
        <v>86</v>
      </c>
      <c r="T23" s="32" t="s">
        <v>87</v>
      </c>
      <c r="U23" s="33" t="s">
        <v>88</v>
      </c>
      <c r="V23" s="34">
        <v>2011</v>
      </c>
      <c r="W23" s="35">
        <v>2010</v>
      </c>
      <c r="X23" s="36">
        <v>2009</v>
      </c>
      <c r="Y23" s="34">
        <v>2011</v>
      </c>
      <c r="Z23" s="35">
        <v>2010</v>
      </c>
      <c r="AA23" s="154">
        <v>2009</v>
      </c>
    </row>
    <row r="24" spans="1:27" s="386" customFormat="1" ht="18" customHeight="1">
      <c r="A24" s="330" t="s">
        <v>0</v>
      </c>
      <c r="B24" s="331">
        <v>0</v>
      </c>
      <c r="C24" s="332">
        <v>0</v>
      </c>
      <c r="D24" s="332">
        <v>0</v>
      </c>
      <c r="E24" s="332">
        <v>0</v>
      </c>
      <c r="F24" s="332">
        <v>0</v>
      </c>
      <c r="G24" s="332">
        <v>0</v>
      </c>
      <c r="H24" s="333">
        <v>0</v>
      </c>
      <c r="I24" s="331">
        <f>SUM(B24:H24)</f>
        <v>0</v>
      </c>
      <c r="J24" s="332">
        <v>6</v>
      </c>
      <c r="K24" s="333">
        <v>4</v>
      </c>
      <c r="L24" s="334">
        <v>620</v>
      </c>
      <c r="M24" s="387">
        <v>695</v>
      </c>
      <c r="N24" s="336">
        <v>656</v>
      </c>
      <c r="O24" s="340">
        <f>B24/1</f>
        <v>0</v>
      </c>
      <c r="P24" s="338">
        <f>C24/2</f>
        <v>0</v>
      </c>
      <c r="Q24" s="338">
        <f aca="true" t="shared" si="10" ref="Q24:Q35">D24/1</f>
        <v>0</v>
      </c>
      <c r="R24" s="338">
        <f>E24/4</f>
        <v>0</v>
      </c>
      <c r="S24" s="338">
        <f aca="true" t="shared" si="11" ref="S24:S35">F24/1</f>
        <v>0</v>
      </c>
      <c r="T24" s="338">
        <f aca="true" t="shared" si="12" ref="T24:T35">G24/1</f>
        <v>0</v>
      </c>
      <c r="U24" s="339">
        <f aca="true" t="shared" si="13" ref="U24:U35">H24/1</f>
        <v>0</v>
      </c>
      <c r="V24" s="388">
        <f>I24/11</f>
        <v>0</v>
      </c>
      <c r="W24" s="389">
        <v>0.5454545454545454</v>
      </c>
      <c r="X24" s="390">
        <v>0.36363636363636365</v>
      </c>
      <c r="Y24" s="341">
        <v>0.64</v>
      </c>
      <c r="Z24" s="338">
        <v>0.72</v>
      </c>
      <c r="AA24" s="342">
        <v>0.68</v>
      </c>
    </row>
    <row r="25" spans="1:27" s="386" customFormat="1" ht="18" customHeight="1">
      <c r="A25" s="343" t="s">
        <v>1</v>
      </c>
      <c r="B25" s="344">
        <v>0</v>
      </c>
      <c r="C25" s="345">
        <v>0</v>
      </c>
      <c r="D25" s="345">
        <v>1</v>
      </c>
      <c r="E25" s="345">
        <v>0</v>
      </c>
      <c r="F25" s="345">
        <v>0</v>
      </c>
      <c r="G25" s="345">
        <v>0</v>
      </c>
      <c r="H25" s="346">
        <v>0</v>
      </c>
      <c r="I25" s="344">
        <f aca="true" t="shared" si="14" ref="I25:I35">SUM(B25:H25)</f>
        <v>1</v>
      </c>
      <c r="J25" s="345">
        <v>2</v>
      </c>
      <c r="K25" s="346">
        <v>4</v>
      </c>
      <c r="L25" s="347">
        <v>647</v>
      </c>
      <c r="M25" s="391">
        <v>649</v>
      </c>
      <c r="N25" s="349">
        <v>620</v>
      </c>
      <c r="O25" s="353">
        <f aca="true" t="shared" si="15" ref="O25:O35">B25/1</f>
        <v>0</v>
      </c>
      <c r="P25" s="351">
        <f aca="true" t="shared" si="16" ref="P25:P35">C25/2</f>
        <v>0</v>
      </c>
      <c r="Q25" s="351">
        <f t="shared" si="10"/>
        <v>1</v>
      </c>
      <c r="R25" s="351">
        <f aca="true" t="shared" si="17" ref="R25:R35">E25/4</f>
        <v>0</v>
      </c>
      <c r="S25" s="351">
        <f t="shared" si="11"/>
        <v>0</v>
      </c>
      <c r="T25" s="351">
        <f t="shared" si="12"/>
        <v>0</v>
      </c>
      <c r="U25" s="352">
        <f t="shared" si="13"/>
        <v>0</v>
      </c>
      <c r="V25" s="392">
        <f aca="true" t="shared" si="18" ref="V25:V35">I25/11</f>
        <v>0.09090909090909091</v>
      </c>
      <c r="W25" s="393">
        <v>0.18181818181818182</v>
      </c>
      <c r="X25" s="394">
        <v>0.36363636363636365</v>
      </c>
      <c r="Y25" s="354">
        <v>0.67</v>
      </c>
      <c r="Z25" s="351">
        <v>0.67</v>
      </c>
      <c r="AA25" s="355">
        <v>0.64</v>
      </c>
    </row>
    <row r="26" spans="1:27" s="386" customFormat="1" ht="18" customHeight="1">
      <c r="A26" s="343" t="s">
        <v>2</v>
      </c>
      <c r="B26" s="344">
        <v>0</v>
      </c>
      <c r="C26" s="345">
        <v>2</v>
      </c>
      <c r="D26" s="345">
        <v>3</v>
      </c>
      <c r="E26" s="345">
        <v>2</v>
      </c>
      <c r="F26" s="345">
        <v>0</v>
      </c>
      <c r="G26" s="345">
        <v>2</v>
      </c>
      <c r="H26" s="346">
        <v>0</v>
      </c>
      <c r="I26" s="344">
        <f t="shared" si="14"/>
        <v>9</v>
      </c>
      <c r="J26" s="345">
        <v>4</v>
      </c>
      <c r="K26" s="346">
        <v>6</v>
      </c>
      <c r="L26" s="347">
        <v>673</v>
      </c>
      <c r="M26" s="391">
        <v>705</v>
      </c>
      <c r="N26" s="349">
        <v>635</v>
      </c>
      <c r="O26" s="353">
        <f t="shared" si="15"/>
        <v>0</v>
      </c>
      <c r="P26" s="351">
        <f t="shared" si="16"/>
        <v>1</v>
      </c>
      <c r="Q26" s="351">
        <f t="shared" si="10"/>
        <v>3</v>
      </c>
      <c r="R26" s="351">
        <f t="shared" si="17"/>
        <v>0.5</v>
      </c>
      <c r="S26" s="351">
        <f t="shared" si="11"/>
        <v>0</v>
      </c>
      <c r="T26" s="351">
        <f t="shared" si="12"/>
        <v>2</v>
      </c>
      <c r="U26" s="352">
        <f t="shared" si="13"/>
        <v>0</v>
      </c>
      <c r="V26" s="392">
        <f t="shared" si="18"/>
        <v>0.8181818181818182</v>
      </c>
      <c r="W26" s="393">
        <v>0.36363636363636365</v>
      </c>
      <c r="X26" s="394">
        <v>0.5454545454545454</v>
      </c>
      <c r="Y26" s="354">
        <v>0.7</v>
      </c>
      <c r="Z26" s="351">
        <v>0.73</v>
      </c>
      <c r="AA26" s="355">
        <v>0.66</v>
      </c>
    </row>
    <row r="27" spans="1:27" s="386" customFormat="1" ht="18" customHeight="1">
      <c r="A27" s="343" t="s">
        <v>3</v>
      </c>
      <c r="B27" s="344">
        <v>2</v>
      </c>
      <c r="C27" s="345">
        <v>0</v>
      </c>
      <c r="D27" s="345">
        <v>1</v>
      </c>
      <c r="E27" s="345">
        <v>0</v>
      </c>
      <c r="F27" s="345">
        <v>0</v>
      </c>
      <c r="G27" s="345">
        <v>0</v>
      </c>
      <c r="H27" s="346">
        <v>0</v>
      </c>
      <c r="I27" s="344">
        <f t="shared" si="14"/>
        <v>3</v>
      </c>
      <c r="J27" s="345">
        <v>6</v>
      </c>
      <c r="K27" s="346">
        <v>1</v>
      </c>
      <c r="L27" s="347">
        <v>634</v>
      </c>
      <c r="M27" s="391">
        <v>730</v>
      </c>
      <c r="N27" s="349">
        <v>611</v>
      </c>
      <c r="O27" s="353">
        <f t="shared" si="15"/>
        <v>2</v>
      </c>
      <c r="P27" s="351">
        <f t="shared" si="16"/>
        <v>0</v>
      </c>
      <c r="Q27" s="351">
        <f t="shared" si="10"/>
        <v>1</v>
      </c>
      <c r="R27" s="351">
        <f t="shared" si="17"/>
        <v>0</v>
      </c>
      <c r="S27" s="351">
        <f t="shared" si="11"/>
        <v>0</v>
      </c>
      <c r="T27" s="351">
        <f t="shared" si="12"/>
        <v>0</v>
      </c>
      <c r="U27" s="352">
        <f t="shared" si="13"/>
        <v>0</v>
      </c>
      <c r="V27" s="392">
        <f t="shared" si="18"/>
        <v>0.2727272727272727</v>
      </c>
      <c r="W27" s="393">
        <v>0.5454545454545454</v>
      </c>
      <c r="X27" s="394">
        <v>0.09090909090909091</v>
      </c>
      <c r="Y27" s="354">
        <v>0.66</v>
      </c>
      <c r="Z27" s="351">
        <v>0.76</v>
      </c>
      <c r="AA27" s="355">
        <v>0.64</v>
      </c>
    </row>
    <row r="28" spans="1:27" s="386" customFormat="1" ht="18" customHeight="1">
      <c r="A28" s="343" t="s">
        <v>4</v>
      </c>
      <c r="B28" s="344">
        <v>0</v>
      </c>
      <c r="C28" s="345">
        <v>0</v>
      </c>
      <c r="D28" s="345">
        <v>1</v>
      </c>
      <c r="E28" s="345">
        <v>0</v>
      </c>
      <c r="F28" s="345">
        <v>0</v>
      </c>
      <c r="G28" s="345">
        <v>0</v>
      </c>
      <c r="H28" s="346">
        <v>0</v>
      </c>
      <c r="I28" s="344">
        <f t="shared" si="14"/>
        <v>1</v>
      </c>
      <c r="J28" s="345">
        <v>5</v>
      </c>
      <c r="K28" s="346">
        <v>3</v>
      </c>
      <c r="L28" s="347">
        <v>696</v>
      </c>
      <c r="M28" s="391">
        <v>690</v>
      </c>
      <c r="N28" s="349">
        <v>653</v>
      </c>
      <c r="O28" s="353">
        <f t="shared" si="15"/>
        <v>0</v>
      </c>
      <c r="P28" s="351">
        <f t="shared" si="16"/>
        <v>0</v>
      </c>
      <c r="Q28" s="351">
        <f t="shared" si="10"/>
        <v>1</v>
      </c>
      <c r="R28" s="351">
        <f t="shared" si="17"/>
        <v>0</v>
      </c>
      <c r="S28" s="351">
        <f t="shared" si="11"/>
        <v>0</v>
      </c>
      <c r="T28" s="351">
        <f t="shared" si="12"/>
        <v>0</v>
      </c>
      <c r="U28" s="352">
        <f t="shared" si="13"/>
        <v>0</v>
      </c>
      <c r="V28" s="392">
        <f t="shared" si="18"/>
        <v>0.09090909090909091</v>
      </c>
      <c r="W28" s="393">
        <v>0.45454545454545453</v>
      </c>
      <c r="X28" s="394">
        <v>0.2727272727272727</v>
      </c>
      <c r="Y28" s="354">
        <v>0.72</v>
      </c>
      <c r="Z28" s="351">
        <v>0.72</v>
      </c>
      <c r="AA28" s="355">
        <v>0.68</v>
      </c>
    </row>
    <row r="29" spans="1:27" s="386" customFormat="1" ht="18" customHeight="1">
      <c r="A29" s="343" t="s">
        <v>5</v>
      </c>
      <c r="B29" s="347">
        <v>0</v>
      </c>
      <c r="C29" s="356">
        <v>0</v>
      </c>
      <c r="D29" s="356">
        <v>2</v>
      </c>
      <c r="E29" s="356">
        <v>2</v>
      </c>
      <c r="F29" s="356">
        <v>0</v>
      </c>
      <c r="G29" s="356">
        <v>0</v>
      </c>
      <c r="H29" s="357">
        <v>0</v>
      </c>
      <c r="I29" s="347">
        <f t="shared" si="14"/>
        <v>4</v>
      </c>
      <c r="J29" s="356">
        <v>6</v>
      </c>
      <c r="K29" s="357">
        <v>4</v>
      </c>
      <c r="L29" s="347">
        <v>693</v>
      </c>
      <c r="M29" s="356">
        <v>731</v>
      </c>
      <c r="N29" s="358">
        <v>696</v>
      </c>
      <c r="O29" s="354">
        <f t="shared" si="15"/>
        <v>0</v>
      </c>
      <c r="P29" s="360">
        <f t="shared" si="16"/>
        <v>0</v>
      </c>
      <c r="Q29" s="360">
        <f t="shared" si="10"/>
        <v>2</v>
      </c>
      <c r="R29" s="360">
        <f t="shared" si="17"/>
        <v>0.5</v>
      </c>
      <c r="S29" s="360">
        <f t="shared" si="11"/>
        <v>0</v>
      </c>
      <c r="T29" s="360">
        <f t="shared" si="12"/>
        <v>0</v>
      </c>
      <c r="U29" s="361">
        <f t="shared" si="13"/>
        <v>0</v>
      </c>
      <c r="V29" s="395">
        <f t="shared" si="18"/>
        <v>0.36363636363636365</v>
      </c>
      <c r="W29" s="396">
        <v>0.5454545454545454</v>
      </c>
      <c r="X29" s="397">
        <v>0.36363636363636365</v>
      </c>
      <c r="Y29" s="354">
        <v>0.72</v>
      </c>
      <c r="Z29" s="360">
        <v>0.76</v>
      </c>
      <c r="AA29" s="362">
        <v>0.73</v>
      </c>
    </row>
    <row r="30" spans="1:27" s="386" customFormat="1" ht="18" customHeight="1">
      <c r="A30" s="343" t="s">
        <v>6</v>
      </c>
      <c r="B30" s="347">
        <v>1</v>
      </c>
      <c r="C30" s="356">
        <v>0</v>
      </c>
      <c r="D30" s="356">
        <v>5</v>
      </c>
      <c r="E30" s="356">
        <v>1</v>
      </c>
      <c r="F30" s="356">
        <v>0</v>
      </c>
      <c r="G30" s="356">
        <v>0</v>
      </c>
      <c r="H30" s="357">
        <v>0</v>
      </c>
      <c r="I30" s="347">
        <f t="shared" si="14"/>
        <v>7</v>
      </c>
      <c r="J30" s="356">
        <v>5</v>
      </c>
      <c r="K30" s="357">
        <v>6</v>
      </c>
      <c r="L30" s="347">
        <v>731</v>
      </c>
      <c r="M30" s="356">
        <v>735</v>
      </c>
      <c r="N30" s="358">
        <v>675</v>
      </c>
      <c r="O30" s="354">
        <f t="shared" si="15"/>
        <v>1</v>
      </c>
      <c r="P30" s="360">
        <f t="shared" si="16"/>
        <v>0</v>
      </c>
      <c r="Q30" s="360">
        <f t="shared" si="10"/>
        <v>5</v>
      </c>
      <c r="R30" s="360">
        <f t="shared" si="17"/>
        <v>0.25</v>
      </c>
      <c r="S30" s="360">
        <f t="shared" si="11"/>
        <v>0</v>
      </c>
      <c r="T30" s="360">
        <f t="shared" si="12"/>
        <v>0</v>
      </c>
      <c r="U30" s="361">
        <f t="shared" si="13"/>
        <v>0</v>
      </c>
      <c r="V30" s="395">
        <f t="shared" si="18"/>
        <v>0.6363636363636364</v>
      </c>
      <c r="W30" s="396">
        <v>0.45454545454545453</v>
      </c>
      <c r="X30" s="397">
        <v>0.5454545454545454</v>
      </c>
      <c r="Y30" s="354">
        <v>0.75</v>
      </c>
      <c r="Z30" s="360">
        <v>0.76</v>
      </c>
      <c r="AA30" s="362">
        <v>0.7</v>
      </c>
    </row>
    <row r="31" spans="1:27" s="386" customFormat="1" ht="18" customHeight="1">
      <c r="A31" s="343" t="s">
        <v>7</v>
      </c>
      <c r="B31" s="347">
        <v>1</v>
      </c>
      <c r="C31" s="356">
        <v>0</v>
      </c>
      <c r="D31" s="356">
        <v>2</v>
      </c>
      <c r="E31" s="356">
        <v>2</v>
      </c>
      <c r="F31" s="356">
        <v>0</v>
      </c>
      <c r="G31" s="356">
        <v>0</v>
      </c>
      <c r="H31" s="357">
        <v>0</v>
      </c>
      <c r="I31" s="347">
        <f t="shared" si="14"/>
        <v>5</v>
      </c>
      <c r="J31" s="356">
        <v>4</v>
      </c>
      <c r="K31" s="357">
        <v>4</v>
      </c>
      <c r="L31" s="347">
        <v>744</v>
      </c>
      <c r="M31" s="356">
        <v>748</v>
      </c>
      <c r="N31" s="358">
        <v>641</v>
      </c>
      <c r="O31" s="354">
        <f t="shared" si="15"/>
        <v>1</v>
      </c>
      <c r="P31" s="360">
        <f t="shared" si="16"/>
        <v>0</v>
      </c>
      <c r="Q31" s="360">
        <f t="shared" si="10"/>
        <v>2</v>
      </c>
      <c r="R31" s="360">
        <f t="shared" si="17"/>
        <v>0.5</v>
      </c>
      <c r="S31" s="360">
        <f t="shared" si="11"/>
        <v>0</v>
      </c>
      <c r="T31" s="360">
        <f t="shared" si="12"/>
        <v>0</v>
      </c>
      <c r="U31" s="361">
        <f t="shared" si="13"/>
        <v>0</v>
      </c>
      <c r="V31" s="395">
        <f t="shared" si="18"/>
        <v>0.45454545454545453</v>
      </c>
      <c r="W31" s="396">
        <v>0.36363636363636365</v>
      </c>
      <c r="X31" s="397">
        <v>0.36363636363636365</v>
      </c>
      <c r="Y31" s="354">
        <v>0.77</v>
      </c>
      <c r="Z31" s="360">
        <v>0.77</v>
      </c>
      <c r="AA31" s="362">
        <v>0.67</v>
      </c>
    </row>
    <row r="32" spans="1:27" s="386" customFormat="1" ht="18" customHeight="1">
      <c r="A32" s="343" t="s">
        <v>8</v>
      </c>
      <c r="B32" s="347">
        <v>2</v>
      </c>
      <c r="C32" s="356">
        <v>0</v>
      </c>
      <c r="D32" s="356">
        <v>1</v>
      </c>
      <c r="E32" s="356">
        <v>1</v>
      </c>
      <c r="F32" s="356">
        <v>1</v>
      </c>
      <c r="G32" s="356">
        <v>0</v>
      </c>
      <c r="H32" s="357">
        <v>0</v>
      </c>
      <c r="I32" s="347">
        <f t="shared" si="14"/>
        <v>5</v>
      </c>
      <c r="J32" s="356">
        <v>3</v>
      </c>
      <c r="K32" s="357">
        <v>1</v>
      </c>
      <c r="L32" s="347">
        <v>732</v>
      </c>
      <c r="M32" s="356">
        <v>662</v>
      </c>
      <c r="N32" s="358">
        <v>634</v>
      </c>
      <c r="O32" s="354">
        <f t="shared" si="15"/>
        <v>2</v>
      </c>
      <c r="P32" s="360">
        <f t="shared" si="16"/>
        <v>0</v>
      </c>
      <c r="Q32" s="360">
        <f t="shared" si="10"/>
        <v>1</v>
      </c>
      <c r="R32" s="360">
        <f t="shared" si="17"/>
        <v>0.25</v>
      </c>
      <c r="S32" s="360">
        <f t="shared" si="11"/>
        <v>1</v>
      </c>
      <c r="T32" s="360">
        <f t="shared" si="12"/>
        <v>0</v>
      </c>
      <c r="U32" s="361">
        <f t="shared" si="13"/>
        <v>0</v>
      </c>
      <c r="V32" s="395">
        <f t="shared" si="18"/>
        <v>0.45454545454545453</v>
      </c>
      <c r="W32" s="396">
        <v>0.2727272727272727</v>
      </c>
      <c r="X32" s="397">
        <v>0.09090909090909091</v>
      </c>
      <c r="Y32" s="354">
        <v>0.76</v>
      </c>
      <c r="Z32" s="360">
        <v>0.69</v>
      </c>
      <c r="AA32" s="362">
        <v>0.65</v>
      </c>
    </row>
    <row r="33" spans="1:27" s="386" customFormat="1" ht="18" customHeight="1">
      <c r="A33" s="343" t="s">
        <v>9</v>
      </c>
      <c r="B33" s="347">
        <v>0</v>
      </c>
      <c r="C33" s="356">
        <v>0</v>
      </c>
      <c r="D33" s="356">
        <v>1</v>
      </c>
      <c r="E33" s="356">
        <v>1</v>
      </c>
      <c r="F33" s="356">
        <v>0</v>
      </c>
      <c r="G33" s="356">
        <v>0</v>
      </c>
      <c r="H33" s="357">
        <v>0</v>
      </c>
      <c r="I33" s="347">
        <f t="shared" si="14"/>
        <v>2</v>
      </c>
      <c r="J33" s="356">
        <v>0</v>
      </c>
      <c r="K33" s="357">
        <v>5</v>
      </c>
      <c r="L33" s="347">
        <v>712</v>
      </c>
      <c r="M33" s="356">
        <v>682</v>
      </c>
      <c r="N33" s="358">
        <v>680</v>
      </c>
      <c r="O33" s="354">
        <f t="shared" si="15"/>
        <v>0</v>
      </c>
      <c r="P33" s="360">
        <f t="shared" si="16"/>
        <v>0</v>
      </c>
      <c r="Q33" s="360">
        <f t="shared" si="10"/>
        <v>1</v>
      </c>
      <c r="R33" s="360">
        <f t="shared" si="17"/>
        <v>0.25</v>
      </c>
      <c r="S33" s="360">
        <f t="shared" si="11"/>
        <v>0</v>
      </c>
      <c r="T33" s="360">
        <f t="shared" si="12"/>
        <v>0</v>
      </c>
      <c r="U33" s="361">
        <f t="shared" si="13"/>
        <v>0</v>
      </c>
      <c r="V33" s="395">
        <f t="shared" si="18"/>
        <v>0.18181818181818182</v>
      </c>
      <c r="W33" s="396">
        <v>0</v>
      </c>
      <c r="X33" s="397">
        <v>0.45454545454545453</v>
      </c>
      <c r="Y33" s="354">
        <v>0.73</v>
      </c>
      <c r="Z33" s="360">
        <v>0.7</v>
      </c>
      <c r="AA33" s="362">
        <v>0.71</v>
      </c>
    </row>
    <row r="34" spans="1:27" s="386" customFormat="1" ht="18" customHeight="1">
      <c r="A34" s="343" t="s">
        <v>10</v>
      </c>
      <c r="B34" s="347">
        <v>0</v>
      </c>
      <c r="C34" s="356">
        <v>0</v>
      </c>
      <c r="D34" s="356">
        <v>1</v>
      </c>
      <c r="E34" s="356">
        <v>1</v>
      </c>
      <c r="F34" s="356">
        <v>0</v>
      </c>
      <c r="G34" s="356">
        <v>0</v>
      </c>
      <c r="H34" s="357">
        <v>0</v>
      </c>
      <c r="I34" s="347">
        <f t="shared" si="14"/>
        <v>2</v>
      </c>
      <c r="J34" s="356">
        <v>7</v>
      </c>
      <c r="K34" s="357">
        <v>5</v>
      </c>
      <c r="L34" s="347">
        <v>690</v>
      </c>
      <c r="M34" s="356">
        <v>687</v>
      </c>
      <c r="N34" s="358">
        <v>621</v>
      </c>
      <c r="O34" s="354">
        <f t="shared" si="15"/>
        <v>0</v>
      </c>
      <c r="P34" s="360">
        <f t="shared" si="16"/>
        <v>0</v>
      </c>
      <c r="Q34" s="360">
        <f t="shared" si="10"/>
        <v>1</v>
      </c>
      <c r="R34" s="360">
        <f t="shared" si="17"/>
        <v>0.25</v>
      </c>
      <c r="S34" s="360">
        <f t="shared" si="11"/>
        <v>0</v>
      </c>
      <c r="T34" s="360">
        <f t="shared" si="12"/>
        <v>0</v>
      </c>
      <c r="U34" s="361">
        <f t="shared" si="13"/>
        <v>0</v>
      </c>
      <c r="V34" s="395">
        <f t="shared" si="18"/>
        <v>0.18181818181818182</v>
      </c>
      <c r="W34" s="396">
        <v>0.6363636363636364</v>
      </c>
      <c r="X34" s="397">
        <v>0.45454545454545453</v>
      </c>
      <c r="Y34" s="354">
        <v>0.71</v>
      </c>
      <c r="Z34" s="360">
        <v>0.71</v>
      </c>
      <c r="AA34" s="362">
        <v>0.65</v>
      </c>
    </row>
    <row r="35" spans="1:27" s="386" customFormat="1" ht="18" customHeight="1">
      <c r="A35" s="363" t="s">
        <v>11</v>
      </c>
      <c r="B35" s="364">
        <v>0</v>
      </c>
      <c r="C35" s="365">
        <v>0</v>
      </c>
      <c r="D35" s="365">
        <v>4</v>
      </c>
      <c r="E35" s="365">
        <v>0</v>
      </c>
      <c r="F35" s="365">
        <v>0</v>
      </c>
      <c r="G35" s="365">
        <v>0</v>
      </c>
      <c r="H35" s="366">
        <v>0</v>
      </c>
      <c r="I35" s="364">
        <f t="shared" si="14"/>
        <v>4</v>
      </c>
      <c r="J35" s="365">
        <v>4</v>
      </c>
      <c r="K35" s="366">
        <v>4</v>
      </c>
      <c r="L35" s="364">
        <v>668</v>
      </c>
      <c r="M35" s="365">
        <v>706</v>
      </c>
      <c r="N35" s="368">
        <v>638</v>
      </c>
      <c r="O35" s="372">
        <f t="shared" si="15"/>
        <v>0</v>
      </c>
      <c r="P35" s="370">
        <f t="shared" si="16"/>
        <v>0</v>
      </c>
      <c r="Q35" s="370">
        <f t="shared" si="10"/>
        <v>4</v>
      </c>
      <c r="R35" s="370">
        <f t="shared" si="17"/>
        <v>0</v>
      </c>
      <c r="S35" s="370">
        <f t="shared" si="11"/>
        <v>0</v>
      </c>
      <c r="T35" s="370">
        <f t="shared" si="12"/>
        <v>0</v>
      </c>
      <c r="U35" s="371">
        <f t="shared" si="13"/>
        <v>0</v>
      </c>
      <c r="V35" s="398">
        <f t="shared" si="18"/>
        <v>0.36363636363636365</v>
      </c>
      <c r="W35" s="399">
        <v>0.36363636363636365</v>
      </c>
      <c r="X35" s="400">
        <v>0.36363636363636365</v>
      </c>
      <c r="Y35" s="372">
        <v>0.69</v>
      </c>
      <c r="Z35" s="370">
        <v>0.73</v>
      </c>
      <c r="AA35" s="373">
        <v>0.66</v>
      </c>
    </row>
    <row r="36" spans="1:27" s="386" customFormat="1" ht="21" customHeight="1">
      <c r="A36" s="374" t="s">
        <v>60</v>
      </c>
      <c r="B36" s="198">
        <f>SUM(B24:B35)</f>
        <v>6</v>
      </c>
      <c r="C36" s="199">
        <f aca="true" t="shared" si="19" ref="C36:AA36">SUM(C24:C35)</f>
        <v>2</v>
      </c>
      <c r="D36" s="199">
        <f t="shared" si="19"/>
        <v>22</v>
      </c>
      <c r="E36" s="199">
        <f t="shared" si="19"/>
        <v>10</v>
      </c>
      <c r="F36" s="199">
        <f t="shared" si="19"/>
        <v>1</v>
      </c>
      <c r="G36" s="199">
        <f t="shared" si="19"/>
        <v>2</v>
      </c>
      <c r="H36" s="200">
        <f t="shared" si="19"/>
        <v>0</v>
      </c>
      <c r="I36" s="198">
        <f t="shared" si="19"/>
        <v>43</v>
      </c>
      <c r="J36" s="199">
        <f t="shared" si="19"/>
        <v>52</v>
      </c>
      <c r="K36" s="200">
        <f t="shared" si="19"/>
        <v>47</v>
      </c>
      <c r="L36" s="301">
        <f t="shared" si="19"/>
        <v>8240</v>
      </c>
      <c r="M36" s="199">
        <f t="shared" si="19"/>
        <v>8420</v>
      </c>
      <c r="N36" s="202">
        <f t="shared" si="19"/>
        <v>7760</v>
      </c>
      <c r="O36" s="372">
        <f t="shared" si="19"/>
        <v>6</v>
      </c>
      <c r="P36" s="377">
        <f t="shared" si="19"/>
        <v>1</v>
      </c>
      <c r="Q36" s="377">
        <f t="shared" si="19"/>
        <v>22</v>
      </c>
      <c r="R36" s="377">
        <f t="shared" si="19"/>
        <v>2.5</v>
      </c>
      <c r="S36" s="377">
        <f t="shared" si="19"/>
        <v>1</v>
      </c>
      <c r="T36" s="370">
        <f t="shared" si="19"/>
        <v>2</v>
      </c>
      <c r="U36" s="378">
        <f t="shared" si="19"/>
        <v>0</v>
      </c>
      <c r="V36" s="204">
        <f t="shared" si="19"/>
        <v>3.9090909090909087</v>
      </c>
      <c r="W36" s="205">
        <f t="shared" si="19"/>
        <v>4.7272727272727275</v>
      </c>
      <c r="X36" s="206">
        <f t="shared" si="19"/>
        <v>4.2727272727272725</v>
      </c>
      <c r="Y36" s="304">
        <f t="shared" si="19"/>
        <v>8.52</v>
      </c>
      <c r="Z36" s="205">
        <v>8.73</v>
      </c>
      <c r="AA36" s="207">
        <f t="shared" si="19"/>
        <v>8.07</v>
      </c>
    </row>
    <row r="37" spans="1:27" ht="14.25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09"/>
      <c r="O37" s="211" t="s">
        <v>96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81"/>
    </row>
    <row r="38" ht="14.25" customHeight="1"/>
  </sheetData>
  <sheetProtection/>
  <mergeCells count="16">
    <mergeCell ref="O2:AA2"/>
    <mergeCell ref="B2:N2"/>
    <mergeCell ref="B3:H3"/>
    <mergeCell ref="I3:K3"/>
    <mergeCell ref="V3:X3"/>
    <mergeCell ref="L3:N3"/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</mergeCells>
  <printOptions/>
  <pageMargins left="0.7874015748031497" right="0.07874015748031496" top="0.3937007874015748" bottom="0.15748031496062992" header="0.4724409448818898" footer="0.15748031496062992"/>
  <pageSetup fitToHeight="1" fitToWidth="1" horizontalDpi="1200" verticalDpi="12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37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213" customWidth="1"/>
    <col min="2" max="8" width="6.125" style="214" customWidth="1"/>
    <col min="9" max="11" width="6.75390625" style="214" customWidth="1"/>
    <col min="12" max="14" width="7.375" style="214" customWidth="1"/>
    <col min="15" max="21" width="6.125" style="214" customWidth="1"/>
    <col min="22" max="27" width="6.75390625" style="214" customWidth="1"/>
    <col min="28" max="28" width="4.125" style="212" customWidth="1"/>
    <col min="29" max="16384" width="9.00390625" style="212" customWidth="1"/>
  </cols>
  <sheetData>
    <row r="1" spans="1:27" s="150" customFormat="1" ht="24.75" customHeight="1">
      <c r="A1" s="19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51" customFormat="1" ht="18" customHeight="1">
      <c r="A2" s="326"/>
      <c r="B2" s="464" t="s">
        <v>56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5"/>
      <c r="O2" s="461" t="s">
        <v>91</v>
      </c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3"/>
    </row>
    <row r="3" spans="1:27" s="151" customFormat="1" ht="18" customHeight="1">
      <c r="A3" s="327"/>
      <c r="B3" s="466" t="s">
        <v>106</v>
      </c>
      <c r="C3" s="467"/>
      <c r="D3" s="467"/>
      <c r="E3" s="467"/>
      <c r="F3" s="467"/>
      <c r="G3" s="467"/>
      <c r="H3" s="467"/>
      <c r="I3" s="468" t="s">
        <v>53</v>
      </c>
      <c r="J3" s="469"/>
      <c r="K3" s="469"/>
      <c r="L3" s="473" t="s">
        <v>59</v>
      </c>
      <c r="M3" s="474"/>
      <c r="N3" s="475"/>
      <c r="O3" s="466" t="s">
        <v>106</v>
      </c>
      <c r="P3" s="467"/>
      <c r="Q3" s="467"/>
      <c r="R3" s="467"/>
      <c r="S3" s="467"/>
      <c r="T3" s="467"/>
      <c r="U3" s="467"/>
      <c r="V3" s="481" t="s">
        <v>57</v>
      </c>
      <c r="W3" s="482"/>
      <c r="X3" s="482"/>
      <c r="Y3" s="470" t="s">
        <v>58</v>
      </c>
      <c r="Z3" s="471"/>
      <c r="AA3" s="472"/>
    </row>
    <row r="4" spans="1:27" s="155" customFormat="1" ht="82.5" customHeight="1">
      <c r="A4" s="328" t="s">
        <v>54</v>
      </c>
      <c r="B4" s="31" t="s">
        <v>83</v>
      </c>
      <c r="C4" s="32" t="s">
        <v>93</v>
      </c>
      <c r="D4" s="32" t="s">
        <v>85</v>
      </c>
      <c r="E4" s="32" t="s">
        <v>77</v>
      </c>
      <c r="F4" s="32" t="s">
        <v>86</v>
      </c>
      <c r="G4" s="32" t="s">
        <v>87</v>
      </c>
      <c r="H4" s="33" t="s">
        <v>88</v>
      </c>
      <c r="I4" s="34">
        <v>2011</v>
      </c>
      <c r="J4" s="35">
        <v>2010</v>
      </c>
      <c r="K4" s="36">
        <v>2009</v>
      </c>
      <c r="L4" s="34">
        <v>2011</v>
      </c>
      <c r="M4" s="35">
        <v>2010</v>
      </c>
      <c r="N4" s="311">
        <v>2009</v>
      </c>
      <c r="O4" s="31" t="s">
        <v>83</v>
      </c>
      <c r="P4" s="32" t="s">
        <v>93</v>
      </c>
      <c r="Q4" s="32" t="s">
        <v>85</v>
      </c>
      <c r="R4" s="32" t="s">
        <v>77</v>
      </c>
      <c r="S4" s="32" t="s">
        <v>86</v>
      </c>
      <c r="T4" s="32" t="s">
        <v>87</v>
      </c>
      <c r="U4" s="33" t="s">
        <v>88</v>
      </c>
      <c r="V4" s="34">
        <v>2011</v>
      </c>
      <c r="W4" s="35">
        <v>2010</v>
      </c>
      <c r="X4" s="36">
        <v>2009</v>
      </c>
      <c r="Y4" s="34">
        <v>2011</v>
      </c>
      <c r="Z4" s="35">
        <v>2010</v>
      </c>
      <c r="AA4" s="154">
        <v>2009</v>
      </c>
    </row>
    <row r="5" spans="1:27" s="164" customFormat="1" ht="18" customHeight="1">
      <c r="A5" s="330" t="s">
        <v>0</v>
      </c>
      <c r="B5" s="331">
        <v>0</v>
      </c>
      <c r="C5" s="332">
        <v>0</v>
      </c>
      <c r="D5" s="332">
        <v>0</v>
      </c>
      <c r="E5" s="332">
        <v>0</v>
      </c>
      <c r="F5" s="332">
        <v>0</v>
      </c>
      <c r="G5" s="332">
        <v>0</v>
      </c>
      <c r="H5" s="333">
        <v>0</v>
      </c>
      <c r="I5" s="331">
        <f>SUM(B5:H5)</f>
        <v>0</v>
      </c>
      <c r="J5" s="332">
        <v>3</v>
      </c>
      <c r="K5" s="333">
        <v>2</v>
      </c>
      <c r="L5" s="334">
        <v>455</v>
      </c>
      <c r="M5" s="387">
        <v>416</v>
      </c>
      <c r="N5" s="336">
        <v>416</v>
      </c>
      <c r="O5" s="340">
        <f>B5/1</f>
        <v>0</v>
      </c>
      <c r="P5" s="338">
        <f>C5/2</f>
        <v>0</v>
      </c>
      <c r="Q5" s="338">
        <f aca="true" t="shared" si="0" ref="Q5:Q16">D5/1</f>
        <v>0</v>
      </c>
      <c r="R5" s="338">
        <f>E5/4</f>
        <v>0</v>
      </c>
      <c r="S5" s="338">
        <f aca="true" t="shared" si="1" ref="S5:U16">F5/1</f>
        <v>0</v>
      </c>
      <c r="T5" s="338">
        <f t="shared" si="1"/>
        <v>0</v>
      </c>
      <c r="U5" s="339">
        <f t="shared" si="1"/>
        <v>0</v>
      </c>
      <c r="V5" s="388">
        <f>I5/11</f>
        <v>0</v>
      </c>
      <c r="W5" s="389">
        <v>0.2727272727272727</v>
      </c>
      <c r="X5" s="390">
        <v>0.18181818181818182</v>
      </c>
      <c r="Y5" s="341">
        <v>0.47</v>
      </c>
      <c r="Z5" s="338">
        <v>0.43</v>
      </c>
      <c r="AA5" s="342">
        <v>0.43</v>
      </c>
    </row>
    <row r="6" spans="1:27" s="164" customFormat="1" ht="18" customHeight="1">
      <c r="A6" s="343" t="s">
        <v>1</v>
      </c>
      <c r="B6" s="344">
        <v>0</v>
      </c>
      <c r="C6" s="345">
        <v>0</v>
      </c>
      <c r="D6" s="345">
        <v>0</v>
      </c>
      <c r="E6" s="345">
        <v>0</v>
      </c>
      <c r="F6" s="345">
        <v>0</v>
      </c>
      <c r="G6" s="345">
        <v>0</v>
      </c>
      <c r="H6" s="346">
        <v>0</v>
      </c>
      <c r="I6" s="344">
        <f aca="true" t="shared" si="2" ref="I6:I16">SUM(B6:H6)</f>
        <v>0</v>
      </c>
      <c r="J6" s="345">
        <v>3</v>
      </c>
      <c r="K6" s="346">
        <v>2</v>
      </c>
      <c r="L6" s="347">
        <v>404</v>
      </c>
      <c r="M6" s="391">
        <v>406</v>
      </c>
      <c r="N6" s="349">
        <v>404</v>
      </c>
      <c r="O6" s="353">
        <f aca="true" t="shared" si="3" ref="O6:O16">B6/1</f>
        <v>0</v>
      </c>
      <c r="P6" s="351">
        <f aca="true" t="shared" si="4" ref="P6:P16">C6/2</f>
        <v>0</v>
      </c>
      <c r="Q6" s="351">
        <f t="shared" si="0"/>
        <v>0</v>
      </c>
      <c r="R6" s="351">
        <f aca="true" t="shared" si="5" ref="R6:R16">E6/4</f>
        <v>0</v>
      </c>
      <c r="S6" s="351">
        <f t="shared" si="1"/>
        <v>0</v>
      </c>
      <c r="T6" s="351">
        <f t="shared" si="1"/>
        <v>0</v>
      </c>
      <c r="U6" s="352">
        <f t="shared" si="1"/>
        <v>0</v>
      </c>
      <c r="V6" s="392">
        <f aca="true" t="shared" si="6" ref="V6:V16">I6/11</f>
        <v>0</v>
      </c>
      <c r="W6" s="393">
        <v>0.2727272727272727</v>
      </c>
      <c r="X6" s="394">
        <v>0.18181818181818182</v>
      </c>
      <c r="Y6" s="354">
        <v>0.42</v>
      </c>
      <c r="Z6" s="351">
        <v>0.42</v>
      </c>
      <c r="AA6" s="355">
        <v>0.42</v>
      </c>
    </row>
    <row r="7" spans="1:27" s="164" customFormat="1" ht="18" customHeight="1">
      <c r="A7" s="343" t="s">
        <v>2</v>
      </c>
      <c r="B7" s="344">
        <v>1</v>
      </c>
      <c r="C7" s="345">
        <v>0</v>
      </c>
      <c r="D7" s="345">
        <v>0</v>
      </c>
      <c r="E7" s="345">
        <v>4</v>
      </c>
      <c r="F7" s="345">
        <v>0</v>
      </c>
      <c r="G7" s="345">
        <v>0</v>
      </c>
      <c r="H7" s="346">
        <v>0</v>
      </c>
      <c r="I7" s="344">
        <f t="shared" si="2"/>
        <v>5</v>
      </c>
      <c r="J7" s="345">
        <v>2</v>
      </c>
      <c r="K7" s="346">
        <v>3</v>
      </c>
      <c r="L7" s="347">
        <v>415</v>
      </c>
      <c r="M7" s="391">
        <v>411</v>
      </c>
      <c r="N7" s="349">
        <v>406</v>
      </c>
      <c r="O7" s="353">
        <f t="shared" si="3"/>
        <v>1</v>
      </c>
      <c r="P7" s="351">
        <f t="shared" si="4"/>
        <v>0</v>
      </c>
      <c r="Q7" s="351">
        <f t="shared" si="0"/>
        <v>0</v>
      </c>
      <c r="R7" s="351">
        <f t="shared" si="5"/>
        <v>1</v>
      </c>
      <c r="S7" s="351">
        <f t="shared" si="1"/>
        <v>0</v>
      </c>
      <c r="T7" s="351">
        <f t="shared" si="1"/>
        <v>0</v>
      </c>
      <c r="U7" s="352">
        <f t="shared" si="1"/>
        <v>0</v>
      </c>
      <c r="V7" s="392">
        <f t="shared" si="6"/>
        <v>0.45454545454545453</v>
      </c>
      <c r="W7" s="393">
        <v>0.18181818181818182</v>
      </c>
      <c r="X7" s="394">
        <v>0.2727272727272727</v>
      </c>
      <c r="Y7" s="354">
        <v>0.43</v>
      </c>
      <c r="Z7" s="351">
        <v>0.43</v>
      </c>
      <c r="AA7" s="355">
        <v>0.42</v>
      </c>
    </row>
    <row r="8" spans="1:27" s="164" customFormat="1" ht="18" customHeight="1">
      <c r="A8" s="343" t="s">
        <v>3</v>
      </c>
      <c r="B8" s="344">
        <v>1</v>
      </c>
      <c r="C8" s="345">
        <v>0</v>
      </c>
      <c r="D8" s="345">
        <v>0</v>
      </c>
      <c r="E8" s="345">
        <v>0</v>
      </c>
      <c r="F8" s="345">
        <v>0</v>
      </c>
      <c r="G8" s="345">
        <v>0</v>
      </c>
      <c r="H8" s="346">
        <v>1</v>
      </c>
      <c r="I8" s="344">
        <f t="shared" si="2"/>
        <v>2</v>
      </c>
      <c r="J8" s="345">
        <v>0</v>
      </c>
      <c r="K8" s="346">
        <v>3</v>
      </c>
      <c r="L8" s="347">
        <v>450</v>
      </c>
      <c r="M8" s="391">
        <v>422</v>
      </c>
      <c r="N8" s="349">
        <v>453</v>
      </c>
      <c r="O8" s="353">
        <f t="shared" si="3"/>
        <v>1</v>
      </c>
      <c r="P8" s="351">
        <f t="shared" si="4"/>
        <v>0</v>
      </c>
      <c r="Q8" s="351">
        <f t="shared" si="0"/>
        <v>0</v>
      </c>
      <c r="R8" s="351">
        <f t="shared" si="5"/>
        <v>0</v>
      </c>
      <c r="S8" s="351">
        <f t="shared" si="1"/>
        <v>0</v>
      </c>
      <c r="T8" s="351">
        <f t="shared" si="1"/>
        <v>0</v>
      </c>
      <c r="U8" s="352">
        <f t="shared" si="1"/>
        <v>1</v>
      </c>
      <c r="V8" s="392">
        <f t="shared" si="6"/>
        <v>0.18181818181818182</v>
      </c>
      <c r="W8" s="393">
        <v>0</v>
      </c>
      <c r="X8" s="394">
        <v>0.2727272727272727</v>
      </c>
      <c r="Y8" s="354">
        <v>0.47</v>
      </c>
      <c r="Z8" s="351">
        <v>0.44</v>
      </c>
      <c r="AA8" s="355">
        <v>0.47</v>
      </c>
    </row>
    <row r="9" spans="1:27" s="164" customFormat="1" ht="18" customHeight="1">
      <c r="A9" s="343" t="s">
        <v>4</v>
      </c>
      <c r="B9" s="344">
        <v>0</v>
      </c>
      <c r="C9" s="345">
        <v>0</v>
      </c>
      <c r="D9" s="345">
        <v>1</v>
      </c>
      <c r="E9" s="345">
        <v>2</v>
      </c>
      <c r="F9" s="345">
        <v>0</v>
      </c>
      <c r="G9" s="345">
        <v>0</v>
      </c>
      <c r="H9" s="346">
        <v>0</v>
      </c>
      <c r="I9" s="344">
        <f t="shared" si="2"/>
        <v>3</v>
      </c>
      <c r="J9" s="345">
        <v>5</v>
      </c>
      <c r="K9" s="346">
        <v>2</v>
      </c>
      <c r="L9" s="347">
        <v>435</v>
      </c>
      <c r="M9" s="391">
        <v>443</v>
      </c>
      <c r="N9" s="349">
        <v>449</v>
      </c>
      <c r="O9" s="353">
        <f t="shared" si="3"/>
        <v>0</v>
      </c>
      <c r="P9" s="351">
        <f t="shared" si="4"/>
        <v>0</v>
      </c>
      <c r="Q9" s="351">
        <f t="shared" si="0"/>
        <v>1</v>
      </c>
      <c r="R9" s="351">
        <f t="shared" si="5"/>
        <v>0.5</v>
      </c>
      <c r="S9" s="351">
        <f t="shared" si="1"/>
        <v>0</v>
      </c>
      <c r="T9" s="351">
        <f t="shared" si="1"/>
        <v>0</v>
      </c>
      <c r="U9" s="352">
        <f t="shared" si="1"/>
        <v>0</v>
      </c>
      <c r="V9" s="392">
        <f t="shared" si="6"/>
        <v>0.2727272727272727</v>
      </c>
      <c r="W9" s="393">
        <v>0.45454545454545453</v>
      </c>
      <c r="X9" s="394">
        <v>0.18181818181818182</v>
      </c>
      <c r="Y9" s="354">
        <v>0.45</v>
      </c>
      <c r="Z9" s="351">
        <v>0.46</v>
      </c>
      <c r="AA9" s="355">
        <v>0.47</v>
      </c>
    </row>
    <row r="10" spans="1:27" s="173" customFormat="1" ht="18" customHeight="1">
      <c r="A10" s="343" t="s">
        <v>5</v>
      </c>
      <c r="B10" s="347">
        <v>1</v>
      </c>
      <c r="C10" s="356">
        <v>0</v>
      </c>
      <c r="D10" s="356">
        <v>0</v>
      </c>
      <c r="E10" s="356">
        <v>0</v>
      </c>
      <c r="F10" s="356">
        <v>0</v>
      </c>
      <c r="G10" s="356">
        <v>0</v>
      </c>
      <c r="H10" s="357">
        <v>0</v>
      </c>
      <c r="I10" s="347">
        <f t="shared" si="2"/>
        <v>1</v>
      </c>
      <c r="J10" s="356">
        <v>5</v>
      </c>
      <c r="K10" s="357">
        <v>4</v>
      </c>
      <c r="L10" s="347">
        <v>456</v>
      </c>
      <c r="M10" s="356">
        <v>465</v>
      </c>
      <c r="N10" s="358">
        <v>449</v>
      </c>
      <c r="O10" s="354">
        <f t="shared" si="3"/>
        <v>1</v>
      </c>
      <c r="P10" s="360">
        <f t="shared" si="4"/>
        <v>0</v>
      </c>
      <c r="Q10" s="360">
        <f t="shared" si="0"/>
        <v>0</v>
      </c>
      <c r="R10" s="360">
        <f t="shared" si="5"/>
        <v>0</v>
      </c>
      <c r="S10" s="360">
        <f t="shared" si="1"/>
        <v>0</v>
      </c>
      <c r="T10" s="360">
        <f t="shared" si="1"/>
        <v>0</v>
      </c>
      <c r="U10" s="361">
        <f t="shared" si="1"/>
        <v>0</v>
      </c>
      <c r="V10" s="395">
        <f t="shared" si="6"/>
        <v>0.09090909090909091</v>
      </c>
      <c r="W10" s="396">
        <v>0.45454545454545453</v>
      </c>
      <c r="X10" s="397">
        <v>0.36363636363636365</v>
      </c>
      <c r="Y10" s="354">
        <v>0.47</v>
      </c>
      <c r="Z10" s="360">
        <v>0.48</v>
      </c>
      <c r="AA10" s="362">
        <v>0.47</v>
      </c>
    </row>
    <row r="11" spans="1:27" s="173" customFormat="1" ht="18" customHeight="1">
      <c r="A11" s="343" t="s">
        <v>6</v>
      </c>
      <c r="B11" s="347">
        <v>0</v>
      </c>
      <c r="C11" s="356">
        <v>0</v>
      </c>
      <c r="D11" s="356">
        <v>0</v>
      </c>
      <c r="E11" s="356">
        <v>2</v>
      </c>
      <c r="F11" s="356">
        <v>0</v>
      </c>
      <c r="G11" s="356">
        <v>0</v>
      </c>
      <c r="H11" s="357">
        <v>0</v>
      </c>
      <c r="I11" s="347">
        <f t="shared" si="2"/>
        <v>2</v>
      </c>
      <c r="J11" s="356">
        <v>3</v>
      </c>
      <c r="K11" s="357">
        <v>4</v>
      </c>
      <c r="L11" s="347">
        <v>431</v>
      </c>
      <c r="M11" s="356">
        <v>485</v>
      </c>
      <c r="N11" s="358">
        <v>522</v>
      </c>
      <c r="O11" s="354">
        <f t="shared" si="3"/>
        <v>0</v>
      </c>
      <c r="P11" s="360">
        <f t="shared" si="4"/>
        <v>0</v>
      </c>
      <c r="Q11" s="360">
        <f t="shared" si="0"/>
        <v>0</v>
      </c>
      <c r="R11" s="360">
        <f t="shared" si="5"/>
        <v>0.5</v>
      </c>
      <c r="S11" s="360">
        <f t="shared" si="1"/>
        <v>0</v>
      </c>
      <c r="T11" s="360">
        <f t="shared" si="1"/>
        <v>0</v>
      </c>
      <c r="U11" s="361">
        <f t="shared" si="1"/>
        <v>0</v>
      </c>
      <c r="V11" s="395">
        <f t="shared" si="6"/>
        <v>0.18181818181818182</v>
      </c>
      <c r="W11" s="396">
        <v>0.2727272727272727</v>
      </c>
      <c r="X11" s="397">
        <v>0.36363636363636365</v>
      </c>
      <c r="Y11" s="354">
        <v>0.44</v>
      </c>
      <c r="Z11" s="360">
        <v>0.5</v>
      </c>
      <c r="AA11" s="362">
        <v>0.54</v>
      </c>
    </row>
    <row r="12" spans="1:27" s="173" customFormat="1" ht="18" customHeight="1">
      <c r="A12" s="343" t="s">
        <v>7</v>
      </c>
      <c r="B12" s="347">
        <v>0</v>
      </c>
      <c r="C12" s="356">
        <v>0</v>
      </c>
      <c r="D12" s="356">
        <v>0</v>
      </c>
      <c r="E12" s="356">
        <v>0</v>
      </c>
      <c r="F12" s="356">
        <v>0</v>
      </c>
      <c r="G12" s="356">
        <v>0</v>
      </c>
      <c r="H12" s="357">
        <v>0</v>
      </c>
      <c r="I12" s="347">
        <f t="shared" si="2"/>
        <v>0</v>
      </c>
      <c r="J12" s="356">
        <v>3</v>
      </c>
      <c r="K12" s="357">
        <v>5</v>
      </c>
      <c r="L12" s="347">
        <v>485</v>
      </c>
      <c r="M12" s="356">
        <v>453</v>
      </c>
      <c r="N12" s="358">
        <v>480</v>
      </c>
      <c r="O12" s="354">
        <f t="shared" si="3"/>
        <v>0</v>
      </c>
      <c r="P12" s="360">
        <f t="shared" si="4"/>
        <v>0</v>
      </c>
      <c r="Q12" s="360">
        <f t="shared" si="0"/>
        <v>0</v>
      </c>
      <c r="R12" s="360">
        <f t="shared" si="5"/>
        <v>0</v>
      </c>
      <c r="S12" s="360">
        <f t="shared" si="1"/>
        <v>0</v>
      </c>
      <c r="T12" s="360">
        <f t="shared" si="1"/>
        <v>0</v>
      </c>
      <c r="U12" s="361">
        <f t="shared" si="1"/>
        <v>0</v>
      </c>
      <c r="V12" s="395">
        <f t="shared" si="6"/>
        <v>0</v>
      </c>
      <c r="W12" s="396">
        <v>0.2727272727272727</v>
      </c>
      <c r="X12" s="397">
        <v>0.45454545454545453</v>
      </c>
      <c r="Y12" s="354">
        <v>0.5</v>
      </c>
      <c r="Z12" s="360">
        <v>0.47</v>
      </c>
      <c r="AA12" s="362">
        <v>0.5</v>
      </c>
    </row>
    <row r="13" spans="1:27" s="173" customFormat="1" ht="18" customHeight="1">
      <c r="A13" s="343" t="s">
        <v>8</v>
      </c>
      <c r="B13" s="347">
        <v>0</v>
      </c>
      <c r="C13" s="356">
        <v>0</v>
      </c>
      <c r="D13" s="356">
        <v>3</v>
      </c>
      <c r="E13" s="356">
        <v>0</v>
      </c>
      <c r="F13" s="356">
        <v>0</v>
      </c>
      <c r="G13" s="356">
        <v>0</v>
      </c>
      <c r="H13" s="357">
        <v>0</v>
      </c>
      <c r="I13" s="347">
        <f t="shared" si="2"/>
        <v>3</v>
      </c>
      <c r="J13" s="356">
        <v>3</v>
      </c>
      <c r="K13" s="357">
        <v>5</v>
      </c>
      <c r="L13" s="347">
        <v>476</v>
      </c>
      <c r="M13" s="356">
        <v>467</v>
      </c>
      <c r="N13" s="358">
        <v>450</v>
      </c>
      <c r="O13" s="354">
        <f t="shared" si="3"/>
        <v>0</v>
      </c>
      <c r="P13" s="360">
        <f t="shared" si="4"/>
        <v>0</v>
      </c>
      <c r="Q13" s="360">
        <f t="shared" si="0"/>
        <v>3</v>
      </c>
      <c r="R13" s="360">
        <f t="shared" si="5"/>
        <v>0</v>
      </c>
      <c r="S13" s="360">
        <f t="shared" si="1"/>
        <v>0</v>
      </c>
      <c r="T13" s="360">
        <f t="shared" si="1"/>
        <v>0</v>
      </c>
      <c r="U13" s="361">
        <f t="shared" si="1"/>
        <v>0</v>
      </c>
      <c r="V13" s="395">
        <f t="shared" si="6"/>
        <v>0.2727272727272727</v>
      </c>
      <c r="W13" s="396">
        <v>0.2727272727272727</v>
      </c>
      <c r="X13" s="397">
        <v>0.45454545454545453</v>
      </c>
      <c r="Y13" s="354">
        <v>0.49</v>
      </c>
      <c r="Z13" s="360">
        <v>0.48</v>
      </c>
      <c r="AA13" s="362">
        <v>0.46</v>
      </c>
    </row>
    <row r="14" spans="1:27" s="173" customFormat="1" ht="18" customHeight="1">
      <c r="A14" s="343" t="s">
        <v>9</v>
      </c>
      <c r="B14" s="347">
        <v>0</v>
      </c>
      <c r="C14" s="356">
        <v>0</v>
      </c>
      <c r="D14" s="356">
        <v>2</v>
      </c>
      <c r="E14" s="356">
        <v>0</v>
      </c>
      <c r="F14" s="356">
        <v>0</v>
      </c>
      <c r="G14" s="356">
        <v>0</v>
      </c>
      <c r="H14" s="357">
        <v>1</v>
      </c>
      <c r="I14" s="347">
        <f t="shared" si="2"/>
        <v>3</v>
      </c>
      <c r="J14" s="356">
        <v>3</v>
      </c>
      <c r="K14" s="357">
        <v>5</v>
      </c>
      <c r="L14" s="347">
        <v>422</v>
      </c>
      <c r="M14" s="356">
        <v>480</v>
      </c>
      <c r="N14" s="358">
        <v>441</v>
      </c>
      <c r="O14" s="354">
        <f t="shared" si="3"/>
        <v>0</v>
      </c>
      <c r="P14" s="360">
        <f t="shared" si="4"/>
        <v>0</v>
      </c>
      <c r="Q14" s="360">
        <f t="shared" si="0"/>
        <v>2</v>
      </c>
      <c r="R14" s="360">
        <f t="shared" si="5"/>
        <v>0</v>
      </c>
      <c r="S14" s="360">
        <f t="shared" si="1"/>
        <v>0</v>
      </c>
      <c r="T14" s="360">
        <f t="shared" si="1"/>
        <v>0</v>
      </c>
      <c r="U14" s="361">
        <f t="shared" si="1"/>
        <v>1</v>
      </c>
      <c r="V14" s="395">
        <f t="shared" si="6"/>
        <v>0.2727272727272727</v>
      </c>
      <c r="W14" s="396">
        <v>0.2727272727272727</v>
      </c>
      <c r="X14" s="397">
        <v>0.45454545454545453</v>
      </c>
      <c r="Y14" s="354">
        <v>0.44</v>
      </c>
      <c r="Z14" s="360">
        <v>0.49</v>
      </c>
      <c r="AA14" s="362">
        <v>0.46</v>
      </c>
    </row>
    <row r="15" spans="1:27" s="173" customFormat="1" ht="18" customHeight="1">
      <c r="A15" s="343" t="s">
        <v>10</v>
      </c>
      <c r="B15" s="347">
        <v>0</v>
      </c>
      <c r="C15" s="356">
        <v>0</v>
      </c>
      <c r="D15" s="356">
        <v>0</v>
      </c>
      <c r="E15" s="356">
        <v>1</v>
      </c>
      <c r="F15" s="356">
        <v>0</v>
      </c>
      <c r="G15" s="356">
        <v>0</v>
      </c>
      <c r="H15" s="357">
        <v>0</v>
      </c>
      <c r="I15" s="347">
        <f t="shared" si="2"/>
        <v>1</v>
      </c>
      <c r="J15" s="356">
        <v>2</v>
      </c>
      <c r="K15" s="357">
        <v>4</v>
      </c>
      <c r="L15" s="347">
        <v>397</v>
      </c>
      <c r="M15" s="356">
        <v>429</v>
      </c>
      <c r="N15" s="358">
        <v>399</v>
      </c>
      <c r="O15" s="354">
        <f t="shared" si="3"/>
        <v>0</v>
      </c>
      <c r="P15" s="360">
        <f t="shared" si="4"/>
        <v>0</v>
      </c>
      <c r="Q15" s="360">
        <f t="shared" si="0"/>
        <v>0</v>
      </c>
      <c r="R15" s="360">
        <f t="shared" si="5"/>
        <v>0.25</v>
      </c>
      <c r="S15" s="360">
        <f t="shared" si="1"/>
        <v>0</v>
      </c>
      <c r="T15" s="360">
        <f t="shared" si="1"/>
        <v>0</v>
      </c>
      <c r="U15" s="361">
        <f t="shared" si="1"/>
        <v>0</v>
      </c>
      <c r="V15" s="395">
        <f t="shared" si="6"/>
        <v>0.09090909090909091</v>
      </c>
      <c r="W15" s="396">
        <v>0.18181818181818182</v>
      </c>
      <c r="X15" s="397">
        <v>0.36363636363636365</v>
      </c>
      <c r="Y15" s="354">
        <v>0.41</v>
      </c>
      <c r="Z15" s="360">
        <v>0.44</v>
      </c>
      <c r="AA15" s="362">
        <v>0.42</v>
      </c>
    </row>
    <row r="16" spans="1:27" s="173" customFormat="1" ht="18" customHeight="1">
      <c r="A16" s="363" t="s">
        <v>11</v>
      </c>
      <c r="B16" s="364">
        <v>0</v>
      </c>
      <c r="C16" s="365">
        <v>0</v>
      </c>
      <c r="D16" s="365">
        <v>0</v>
      </c>
      <c r="E16" s="365">
        <v>2</v>
      </c>
      <c r="F16" s="365">
        <v>0</v>
      </c>
      <c r="G16" s="365">
        <v>0</v>
      </c>
      <c r="H16" s="366">
        <v>1</v>
      </c>
      <c r="I16" s="364">
        <f t="shared" si="2"/>
        <v>3</v>
      </c>
      <c r="J16" s="365">
        <v>3</v>
      </c>
      <c r="K16" s="366">
        <v>3</v>
      </c>
      <c r="L16" s="364">
        <v>393</v>
      </c>
      <c r="M16" s="365">
        <v>375</v>
      </c>
      <c r="N16" s="368">
        <v>401</v>
      </c>
      <c r="O16" s="372">
        <f t="shared" si="3"/>
        <v>0</v>
      </c>
      <c r="P16" s="370">
        <f t="shared" si="4"/>
        <v>0</v>
      </c>
      <c r="Q16" s="370">
        <f t="shared" si="0"/>
        <v>0</v>
      </c>
      <c r="R16" s="370">
        <f t="shared" si="5"/>
        <v>0.5</v>
      </c>
      <c r="S16" s="370">
        <f t="shared" si="1"/>
        <v>0</v>
      </c>
      <c r="T16" s="370">
        <f t="shared" si="1"/>
        <v>0</v>
      </c>
      <c r="U16" s="371">
        <f t="shared" si="1"/>
        <v>1</v>
      </c>
      <c r="V16" s="398">
        <f t="shared" si="6"/>
        <v>0.2727272727272727</v>
      </c>
      <c r="W16" s="399">
        <v>0.2727272727272727</v>
      </c>
      <c r="X16" s="400">
        <v>0.2727272727272727</v>
      </c>
      <c r="Y16" s="372">
        <v>0.41</v>
      </c>
      <c r="Z16" s="370">
        <v>0.39</v>
      </c>
      <c r="AA16" s="373">
        <v>0.42</v>
      </c>
    </row>
    <row r="17" spans="1:27" s="178" customFormat="1" ht="21" customHeight="1">
      <c r="A17" s="374" t="s">
        <v>60</v>
      </c>
      <c r="B17" s="198">
        <f aca="true" t="shared" si="7" ref="B17:AA17">SUM(B5:B16)</f>
        <v>3</v>
      </c>
      <c r="C17" s="199">
        <f t="shared" si="7"/>
        <v>0</v>
      </c>
      <c r="D17" s="199">
        <f t="shared" si="7"/>
        <v>6</v>
      </c>
      <c r="E17" s="199">
        <f t="shared" si="7"/>
        <v>11</v>
      </c>
      <c r="F17" s="199">
        <f t="shared" si="7"/>
        <v>0</v>
      </c>
      <c r="G17" s="199">
        <f t="shared" si="7"/>
        <v>0</v>
      </c>
      <c r="H17" s="200">
        <f t="shared" si="7"/>
        <v>3</v>
      </c>
      <c r="I17" s="198">
        <f t="shared" si="7"/>
        <v>23</v>
      </c>
      <c r="J17" s="199">
        <f t="shared" si="7"/>
        <v>35</v>
      </c>
      <c r="K17" s="200">
        <f t="shared" si="7"/>
        <v>42</v>
      </c>
      <c r="L17" s="301">
        <f t="shared" si="7"/>
        <v>5219</v>
      </c>
      <c r="M17" s="199">
        <f t="shared" si="7"/>
        <v>5252</v>
      </c>
      <c r="N17" s="202">
        <f t="shared" si="7"/>
        <v>5270</v>
      </c>
      <c r="O17" s="308">
        <f t="shared" si="7"/>
        <v>3</v>
      </c>
      <c r="P17" s="377">
        <f t="shared" si="7"/>
        <v>0</v>
      </c>
      <c r="Q17" s="377">
        <f t="shared" si="7"/>
        <v>6</v>
      </c>
      <c r="R17" s="377">
        <f t="shared" si="7"/>
        <v>2.75</v>
      </c>
      <c r="S17" s="377">
        <f t="shared" si="7"/>
        <v>0</v>
      </c>
      <c r="T17" s="377">
        <f t="shared" si="7"/>
        <v>0</v>
      </c>
      <c r="U17" s="378">
        <f t="shared" si="7"/>
        <v>3</v>
      </c>
      <c r="V17" s="204">
        <f t="shared" si="7"/>
        <v>2.090909090909091</v>
      </c>
      <c r="W17" s="205">
        <f t="shared" si="7"/>
        <v>3.1818181818181808</v>
      </c>
      <c r="X17" s="206">
        <f t="shared" si="7"/>
        <v>3.8181818181818183</v>
      </c>
      <c r="Y17" s="304">
        <f t="shared" si="7"/>
        <v>5.4</v>
      </c>
      <c r="Z17" s="205">
        <v>5.44</v>
      </c>
      <c r="AA17" s="207">
        <f t="shared" si="7"/>
        <v>5.4799999999999995</v>
      </c>
    </row>
    <row r="18" spans="1:27" ht="1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09"/>
      <c r="O18" s="211" t="s">
        <v>96</v>
      </c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81"/>
    </row>
    <row r="19" ht="34.5" customHeight="1"/>
    <row r="20" spans="1:27" ht="24.75" customHeight="1">
      <c r="A20" s="19" t="s">
        <v>79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1:27" s="386" customFormat="1" ht="18" customHeight="1">
      <c r="A21" s="326"/>
      <c r="B21" s="464" t="s">
        <v>56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5"/>
      <c r="O21" s="461" t="s">
        <v>91</v>
      </c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3"/>
    </row>
    <row r="22" spans="1:27" s="386" customFormat="1" ht="18" customHeight="1">
      <c r="A22" s="327"/>
      <c r="B22" s="466" t="s">
        <v>106</v>
      </c>
      <c r="C22" s="467"/>
      <c r="D22" s="467"/>
      <c r="E22" s="467"/>
      <c r="F22" s="467"/>
      <c r="G22" s="467"/>
      <c r="H22" s="467"/>
      <c r="I22" s="468" t="s">
        <v>53</v>
      </c>
      <c r="J22" s="469"/>
      <c r="K22" s="469"/>
      <c r="L22" s="518" t="s">
        <v>59</v>
      </c>
      <c r="M22" s="519"/>
      <c r="N22" s="519"/>
      <c r="O22" s="520" t="s">
        <v>106</v>
      </c>
      <c r="P22" s="520"/>
      <c r="Q22" s="520"/>
      <c r="R22" s="520"/>
      <c r="S22" s="520"/>
      <c r="T22" s="520"/>
      <c r="U22" s="521"/>
      <c r="V22" s="481" t="s">
        <v>57</v>
      </c>
      <c r="W22" s="482"/>
      <c r="X22" s="482"/>
      <c r="Y22" s="470" t="s">
        <v>58</v>
      </c>
      <c r="Z22" s="471"/>
      <c r="AA22" s="472"/>
    </row>
    <row r="23" spans="1:27" s="386" customFormat="1" ht="82.5" customHeight="1">
      <c r="A23" s="328" t="s">
        <v>54</v>
      </c>
      <c r="B23" s="31" t="s">
        <v>83</v>
      </c>
      <c r="C23" s="32" t="s">
        <v>93</v>
      </c>
      <c r="D23" s="32" t="s">
        <v>85</v>
      </c>
      <c r="E23" s="32" t="s">
        <v>77</v>
      </c>
      <c r="F23" s="32" t="s">
        <v>86</v>
      </c>
      <c r="G23" s="32" t="s">
        <v>87</v>
      </c>
      <c r="H23" s="33" t="s">
        <v>88</v>
      </c>
      <c r="I23" s="34">
        <v>2011</v>
      </c>
      <c r="J23" s="35">
        <v>2010</v>
      </c>
      <c r="K23" s="36">
        <v>2009</v>
      </c>
      <c r="L23" s="39">
        <v>2011</v>
      </c>
      <c r="M23" s="329">
        <v>2010</v>
      </c>
      <c r="N23" s="36">
        <v>2009</v>
      </c>
      <c r="O23" s="401" t="s">
        <v>83</v>
      </c>
      <c r="P23" s="32" t="s">
        <v>93</v>
      </c>
      <c r="Q23" s="32" t="s">
        <v>85</v>
      </c>
      <c r="R23" s="32" t="s">
        <v>77</v>
      </c>
      <c r="S23" s="32" t="s">
        <v>86</v>
      </c>
      <c r="T23" s="32" t="s">
        <v>87</v>
      </c>
      <c r="U23" s="402" t="s">
        <v>88</v>
      </c>
      <c r="V23" s="34">
        <v>2011</v>
      </c>
      <c r="W23" s="35">
        <v>2010</v>
      </c>
      <c r="X23" s="36">
        <v>2009</v>
      </c>
      <c r="Y23" s="34">
        <v>2011</v>
      </c>
      <c r="Z23" s="35">
        <v>2010</v>
      </c>
      <c r="AA23" s="154">
        <v>2009</v>
      </c>
    </row>
    <row r="24" spans="1:31" s="386" customFormat="1" ht="18" customHeight="1">
      <c r="A24" s="330" t="s">
        <v>0</v>
      </c>
      <c r="B24" s="331">
        <v>3</v>
      </c>
      <c r="C24" s="332">
        <v>0</v>
      </c>
      <c r="D24" s="332">
        <v>0</v>
      </c>
      <c r="E24" s="332">
        <v>1</v>
      </c>
      <c r="F24" s="332">
        <v>3</v>
      </c>
      <c r="G24" s="332">
        <v>0</v>
      </c>
      <c r="H24" s="333">
        <v>1</v>
      </c>
      <c r="I24" s="331">
        <f>SUM(B24:H24)</f>
        <v>8</v>
      </c>
      <c r="J24" s="332">
        <v>8</v>
      </c>
      <c r="K24" s="333">
        <v>6</v>
      </c>
      <c r="L24" s="334">
        <v>894</v>
      </c>
      <c r="M24" s="335">
        <v>853</v>
      </c>
      <c r="N24" s="403">
        <v>842</v>
      </c>
      <c r="O24" s="404">
        <f>B24/1</f>
        <v>3</v>
      </c>
      <c r="P24" s="338">
        <f>C24/2</f>
        <v>0</v>
      </c>
      <c r="Q24" s="338">
        <f aca="true" t="shared" si="8" ref="Q24:Q35">D24/1</f>
        <v>0</v>
      </c>
      <c r="R24" s="338">
        <f>E24/4</f>
        <v>0.25</v>
      </c>
      <c r="S24" s="338">
        <f aca="true" t="shared" si="9" ref="S24:U35">F24/1</f>
        <v>3</v>
      </c>
      <c r="T24" s="338">
        <f t="shared" si="9"/>
        <v>0</v>
      </c>
      <c r="U24" s="342">
        <f t="shared" si="9"/>
        <v>1</v>
      </c>
      <c r="V24" s="388">
        <f>I24/11</f>
        <v>0.7272727272727273</v>
      </c>
      <c r="W24" s="389">
        <v>0.7272727272727273</v>
      </c>
      <c r="X24" s="390">
        <v>0.5454545454545454</v>
      </c>
      <c r="Y24" s="405">
        <v>0.92</v>
      </c>
      <c r="Z24" s="406">
        <v>0.88</v>
      </c>
      <c r="AA24" s="342">
        <v>0.87</v>
      </c>
      <c r="AE24" s="155"/>
    </row>
    <row r="25" spans="1:31" s="386" customFormat="1" ht="18" customHeight="1">
      <c r="A25" s="343" t="s">
        <v>1</v>
      </c>
      <c r="B25" s="344">
        <v>0</v>
      </c>
      <c r="C25" s="345">
        <v>0</v>
      </c>
      <c r="D25" s="345">
        <v>2</v>
      </c>
      <c r="E25" s="345">
        <v>2</v>
      </c>
      <c r="F25" s="345">
        <v>1</v>
      </c>
      <c r="G25" s="345">
        <v>0</v>
      </c>
      <c r="H25" s="346">
        <v>2</v>
      </c>
      <c r="I25" s="344">
        <f aca="true" t="shared" si="10" ref="I25:I35">SUM(B25:H25)</f>
        <v>7</v>
      </c>
      <c r="J25" s="345">
        <v>8</v>
      </c>
      <c r="K25" s="346">
        <v>10</v>
      </c>
      <c r="L25" s="347">
        <v>715</v>
      </c>
      <c r="M25" s="348">
        <v>780</v>
      </c>
      <c r="N25" s="407">
        <v>718</v>
      </c>
      <c r="O25" s="408">
        <f aca="true" t="shared" si="11" ref="O25:O35">B25/1</f>
        <v>0</v>
      </c>
      <c r="P25" s="351">
        <f aca="true" t="shared" si="12" ref="P25:P35">C25/2</f>
        <v>0</v>
      </c>
      <c r="Q25" s="351">
        <f t="shared" si="8"/>
        <v>2</v>
      </c>
      <c r="R25" s="351">
        <f aca="true" t="shared" si="13" ref="R25:R35">E25/4</f>
        <v>0.5</v>
      </c>
      <c r="S25" s="351">
        <f t="shared" si="9"/>
        <v>1</v>
      </c>
      <c r="T25" s="351">
        <f t="shared" si="9"/>
        <v>0</v>
      </c>
      <c r="U25" s="355">
        <f t="shared" si="9"/>
        <v>2</v>
      </c>
      <c r="V25" s="392">
        <f aca="true" t="shared" si="14" ref="V25:V35">I25/11</f>
        <v>0.6363636363636364</v>
      </c>
      <c r="W25" s="393">
        <v>0.7272727272727273</v>
      </c>
      <c r="X25" s="394">
        <v>0.9090909090909091</v>
      </c>
      <c r="Y25" s="409">
        <v>0.74</v>
      </c>
      <c r="Z25" s="360">
        <v>0.8</v>
      </c>
      <c r="AA25" s="355">
        <v>0.74</v>
      </c>
      <c r="AE25" s="155"/>
    </row>
    <row r="26" spans="1:31" s="386" customFormat="1" ht="18" customHeight="1">
      <c r="A26" s="343" t="s">
        <v>2</v>
      </c>
      <c r="B26" s="344">
        <v>0</v>
      </c>
      <c r="C26" s="345">
        <v>0</v>
      </c>
      <c r="D26" s="345">
        <v>0</v>
      </c>
      <c r="E26" s="345">
        <v>3</v>
      </c>
      <c r="F26" s="345">
        <v>0</v>
      </c>
      <c r="G26" s="345">
        <v>0</v>
      </c>
      <c r="H26" s="346">
        <v>0</v>
      </c>
      <c r="I26" s="344">
        <f t="shared" si="10"/>
        <v>3</v>
      </c>
      <c r="J26" s="345">
        <v>11</v>
      </c>
      <c r="K26" s="346">
        <v>3</v>
      </c>
      <c r="L26" s="347">
        <v>748</v>
      </c>
      <c r="M26" s="348">
        <v>847</v>
      </c>
      <c r="N26" s="407">
        <v>730</v>
      </c>
      <c r="O26" s="408">
        <f t="shared" si="11"/>
        <v>0</v>
      </c>
      <c r="P26" s="351">
        <f t="shared" si="12"/>
        <v>0</v>
      </c>
      <c r="Q26" s="351">
        <f t="shared" si="8"/>
        <v>0</v>
      </c>
      <c r="R26" s="351">
        <f t="shared" si="13"/>
        <v>0.75</v>
      </c>
      <c r="S26" s="351">
        <f t="shared" si="9"/>
        <v>0</v>
      </c>
      <c r="T26" s="351">
        <f t="shared" si="9"/>
        <v>0</v>
      </c>
      <c r="U26" s="355">
        <f t="shared" si="9"/>
        <v>0</v>
      </c>
      <c r="V26" s="392">
        <f t="shared" si="14"/>
        <v>0.2727272727272727</v>
      </c>
      <c r="W26" s="393">
        <v>1</v>
      </c>
      <c r="X26" s="394">
        <v>0.2727272727272727</v>
      </c>
      <c r="Y26" s="409">
        <v>0.77</v>
      </c>
      <c r="Z26" s="360">
        <v>0.88</v>
      </c>
      <c r="AA26" s="355">
        <v>0.76</v>
      </c>
      <c r="AE26" s="155"/>
    </row>
    <row r="27" spans="1:31" s="386" customFormat="1" ht="18" customHeight="1">
      <c r="A27" s="343" t="s">
        <v>3</v>
      </c>
      <c r="B27" s="344">
        <v>0</v>
      </c>
      <c r="C27" s="345">
        <v>0</v>
      </c>
      <c r="D27" s="345">
        <v>4</v>
      </c>
      <c r="E27" s="345">
        <v>5</v>
      </c>
      <c r="F27" s="345">
        <v>2</v>
      </c>
      <c r="G27" s="345">
        <v>0</v>
      </c>
      <c r="H27" s="346">
        <v>0</v>
      </c>
      <c r="I27" s="344">
        <f t="shared" si="10"/>
        <v>11</v>
      </c>
      <c r="J27" s="345">
        <v>3</v>
      </c>
      <c r="K27" s="346">
        <v>6</v>
      </c>
      <c r="L27" s="347">
        <v>766</v>
      </c>
      <c r="M27" s="348">
        <v>793</v>
      </c>
      <c r="N27" s="407">
        <v>658</v>
      </c>
      <c r="O27" s="408">
        <f t="shared" si="11"/>
        <v>0</v>
      </c>
      <c r="P27" s="351">
        <f t="shared" si="12"/>
        <v>0</v>
      </c>
      <c r="Q27" s="351">
        <f t="shared" si="8"/>
        <v>4</v>
      </c>
      <c r="R27" s="351">
        <f t="shared" si="13"/>
        <v>1.25</v>
      </c>
      <c r="S27" s="351">
        <f t="shared" si="9"/>
        <v>2</v>
      </c>
      <c r="T27" s="351">
        <f t="shared" si="9"/>
        <v>0</v>
      </c>
      <c r="U27" s="355">
        <f t="shared" si="9"/>
        <v>0</v>
      </c>
      <c r="V27" s="392">
        <f t="shared" si="14"/>
        <v>1</v>
      </c>
      <c r="W27" s="393">
        <v>0.2727272727272727</v>
      </c>
      <c r="X27" s="394">
        <v>0.5454545454545454</v>
      </c>
      <c r="Y27" s="409">
        <v>0.8</v>
      </c>
      <c r="Z27" s="360">
        <v>0.83</v>
      </c>
      <c r="AA27" s="355">
        <v>0.69</v>
      </c>
      <c r="AE27" s="155"/>
    </row>
    <row r="28" spans="1:31" s="386" customFormat="1" ht="18" customHeight="1">
      <c r="A28" s="343" t="s">
        <v>4</v>
      </c>
      <c r="B28" s="344">
        <v>0</v>
      </c>
      <c r="C28" s="345">
        <v>0</v>
      </c>
      <c r="D28" s="345">
        <v>1</v>
      </c>
      <c r="E28" s="345">
        <v>0</v>
      </c>
      <c r="F28" s="345">
        <v>1</v>
      </c>
      <c r="G28" s="345">
        <v>1</v>
      </c>
      <c r="H28" s="346">
        <v>1</v>
      </c>
      <c r="I28" s="344">
        <f t="shared" si="10"/>
        <v>4</v>
      </c>
      <c r="J28" s="345">
        <v>5</v>
      </c>
      <c r="K28" s="346">
        <v>6</v>
      </c>
      <c r="L28" s="347">
        <v>805</v>
      </c>
      <c r="M28" s="348">
        <v>808</v>
      </c>
      <c r="N28" s="407">
        <v>785</v>
      </c>
      <c r="O28" s="408">
        <f t="shared" si="11"/>
        <v>0</v>
      </c>
      <c r="P28" s="351">
        <f t="shared" si="12"/>
        <v>0</v>
      </c>
      <c r="Q28" s="351">
        <f t="shared" si="8"/>
        <v>1</v>
      </c>
      <c r="R28" s="351">
        <f t="shared" si="13"/>
        <v>0</v>
      </c>
      <c r="S28" s="351">
        <f t="shared" si="9"/>
        <v>1</v>
      </c>
      <c r="T28" s="351">
        <f t="shared" si="9"/>
        <v>1</v>
      </c>
      <c r="U28" s="355">
        <f t="shared" si="9"/>
        <v>1</v>
      </c>
      <c r="V28" s="392">
        <f t="shared" si="14"/>
        <v>0.36363636363636365</v>
      </c>
      <c r="W28" s="393">
        <v>0.45454545454545453</v>
      </c>
      <c r="X28" s="394">
        <v>0.5454545454545454</v>
      </c>
      <c r="Y28" s="409">
        <v>0.83</v>
      </c>
      <c r="Z28" s="360">
        <v>0.84</v>
      </c>
      <c r="AA28" s="355">
        <v>0.82</v>
      </c>
      <c r="AE28" s="155"/>
    </row>
    <row r="29" spans="1:31" s="386" customFormat="1" ht="18" customHeight="1">
      <c r="A29" s="343" t="s">
        <v>5</v>
      </c>
      <c r="B29" s="347">
        <v>1</v>
      </c>
      <c r="C29" s="356">
        <v>1</v>
      </c>
      <c r="D29" s="356">
        <v>3</v>
      </c>
      <c r="E29" s="356">
        <v>1</v>
      </c>
      <c r="F29" s="356">
        <v>1</v>
      </c>
      <c r="G29" s="356">
        <v>0</v>
      </c>
      <c r="H29" s="357">
        <v>1</v>
      </c>
      <c r="I29" s="347">
        <f t="shared" si="10"/>
        <v>8</v>
      </c>
      <c r="J29" s="356">
        <v>8</v>
      </c>
      <c r="K29" s="357">
        <v>7</v>
      </c>
      <c r="L29" s="347">
        <v>819</v>
      </c>
      <c r="M29" s="348">
        <v>788</v>
      </c>
      <c r="N29" s="357">
        <v>777</v>
      </c>
      <c r="O29" s="410">
        <f t="shared" si="11"/>
        <v>1</v>
      </c>
      <c r="P29" s="360">
        <f t="shared" si="12"/>
        <v>0.5</v>
      </c>
      <c r="Q29" s="360">
        <f t="shared" si="8"/>
        <v>3</v>
      </c>
      <c r="R29" s="360">
        <f t="shared" si="13"/>
        <v>0.25</v>
      </c>
      <c r="S29" s="360">
        <f t="shared" si="9"/>
        <v>1</v>
      </c>
      <c r="T29" s="360">
        <f t="shared" si="9"/>
        <v>0</v>
      </c>
      <c r="U29" s="362">
        <f t="shared" si="9"/>
        <v>1</v>
      </c>
      <c r="V29" s="395">
        <f t="shared" si="14"/>
        <v>0.7272727272727273</v>
      </c>
      <c r="W29" s="396">
        <v>0.7272727272727273</v>
      </c>
      <c r="X29" s="397">
        <v>0.6363636363636364</v>
      </c>
      <c r="Y29" s="409">
        <v>0.85</v>
      </c>
      <c r="Z29" s="360">
        <v>0.82</v>
      </c>
      <c r="AA29" s="362">
        <v>0.81</v>
      </c>
      <c r="AE29" s="155"/>
    </row>
    <row r="30" spans="1:31" s="386" customFormat="1" ht="18" customHeight="1">
      <c r="A30" s="343" t="s">
        <v>6</v>
      </c>
      <c r="B30" s="347">
        <v>0</v>
      </c>
      <c r="C30" s="356">
        <v>0</v>
      </c>
      <c r="D30" s="356">
        <v>5</v>
      </c>
      <c r="E30" s="356">
        <v>1</v>
      </c>
      <c r="F30" s="356">
        <v>1</v>
      </c>
      <c r="G30" s="356">
        <v>0</v>
      </c>
      <c r="H30" s="357">
        <v>1</v>
      </c>
      <c r="I30" s="347">
        <f t="shared" si="10"/>
        <v>8</v>
      </c>
      <c r="J30" s="356">
        <v>12</v>
      </c>
      <c r="K30" s="357">
        <v>11</v>
      </c>
      <c r="L30" s="347">
        <v>940</v>
      </c>
      <c r="M30" s="348">
        <v>952</v>
      </c>
      <c r="N30" s="357">
        <v>853</v>
      </c>
      <c r="O30" s="410">
        <f t="shared" si="11"/>
        <v>0</v>
      </c>
      <c r="P30" s="360">
        <f t="shared" si="12"/>
        <v>0</v>
      </c>
      <c r="Q30" s="360">
        <f t="shared" si="8"/>
        <v>5</v>
      </c>
      <c r="R30" s="360">
        <f t="shared" si="13"/>
        <v>0.25</v>
      </c>
      <c r="S30" s="360">
        <f t="shared" si="9"/>
        <v>1</v>
      </c>
      <c r="T30" s="360">
        <f t="shared" si="9"/>
        <v>0</v>
      </c>
      <c r="U30" s="362">
        <f t="shared" si="9"/>
        <v>1</v>
      </c>
      <c r="V30" s="395">
        <f t="shared" si="14"/>
        <v>0.7272727272727273</v>
      </c>
      <c r="W30" s="396">
        <v>1.0909090909090908</v>
      </c>
      <c r="X30" s="397">
        <v>1</v>
      </c>
      <c r="Y30" s="409">
        <v>0.97</v>
      </c>
      <c r="Z30" s="360">
        <v>0.99</v>
      </c>
      <c r="AA30" s="362">
        <v>0.89</v>
      </c>
      <c r="AE30" s="155"/>
    </row>
    <row r="31" spans="1:31" s="386" customFormat="1" ht="18" customHeight="1">
      <c r="A31" s="343" t="s">
        <v>7</v>
      </c>
      <c r="B31" s="347">
        <v>1</v>
      </c>
      <c r="C31" s="356">
        <v>0</v>
      </c>
      <c r="D31" s="356">
        <v>4</v>
      </c>
      <c r="E31" s="356">
        <v>2</v>
      </c>
      <c r="F31" s="356">
        <v>3</v>
      </c>
      <c r="G31" s="356">
        <v>0</v>
      </c>
      <c r="H31" s="357">
        <v>0</v>
      </c>
      <c r="I31" s="347">
        <f t="shared" si="10"/>
        <v>10</v>
      </c>
      <c r="J31" s="356">
        <v>14</v>
      </c>
      <c r="K31" s="357">
        <v>10</v>
      </c>
      <c r="L31" s="347">
        <v>1032</v>
      </c>
      <c r="M31" s="348">
        <v>978</v>
      </c>
      <c r="N31" s="357">
        <v>856</v>
      </c>
      <c r="O31" s="410">
        <f t="shared" si="11"/>
        <v>1</v>
      </c>
      <c r="P31" s="360">
        <f t="shared" si="12"/>
        <v>0</v>
      </c>
      <c r="Q31" s="360">
        <f t="shared" si="8"/>
        <v>4</v>
      </c>
      <c r="R31" s="360">
        <f t="shared" si="13"/>
        <v>0.5</v>
      </c>
      <c r="S31" s="360">
        <f t="shared" si="9"/>
        <v>3</v>
      </c>
      <c r="T31" s="360">
        <f t="shared" si="9"/>
        <v>0</v>
      </c>
      <c r="U31" s="362">
        <f t="shared" si="9"/>
        <v>0</v>
      </c>
      <c r="V31" s="395">
        <f t="shared" si="14"/>
        <v>0.9090909090909091</v>
      </c>
      <c r="W31" s="396">
        <v>1.2727272727272727</v>
      </c>
      <c r="X31" s="397">
        <v>0.9090909090909091</v>
      </c>
      <c r="Y31" s="409">
        <v>1.07</v>
      </c>
      <c r="Z31" s="360">
        <v>1.01</v>
      </c>
      <c r="AA31" s="362">
        <v>0.89</v>
      </c>
      <c r="AE31" s="155"/>
    </row>
    <row r="32" spans="1:31" s="386" customFormat="1" ht="18" customHeight="1">
      <c r="A32" s="343" t="s">
        <v>8</v>
      </c>
      <c r="B32" s="347">
        <v>0</v>
      </c>
      <c r="C32" s="356">
        <v>0</v>
      </c>
      <c r="D32" s="356">
        <v>2</v>
      </c>
      <c r="E32" s="356">
        <v>1</v>
      </c>
      <c r="F32" s="356">
        <v>0</v>
      </c>
      <c r="G32" s="356">
        <v>0</v>
      </c>
      <c r="H32" s="357">
        <v>1</v>
      </c>
      <c r="I32" s="347">
        <f t="shared" si="10"/>
        <v>4</v>
      </c>
      <c r="J32" s="356">
        <v>10</v>
      </c>
      <c r="K32" s="357">
        <v>7</v>
      </c>
      <c r="L32" s="347">
        <v>995</v>
      </c>
      <c r="M32" s="348">
        <v>997</v>
      </c>
      <c r="N32" s="357">
        <v>794</v>
      </c>
      <c r="O32" s="410">
        <f t="shared" si="11"/>
        <v>0</v>
      </c>
      <c r="P32" s="360">
        <f t="shared" si="12"/>
        <v>0</v>
      </c>
      <c r="Q32" s="360">
        <f t="shared" si="8"/>
        <v>2</v>
      </c>
      <c r="R32" s="360">
        <f t="shared" si="13"/>
        <v>0.25</v>
      </c>
      <c r="S32" s="360">
        <f t="shared" si="9"/>
        <v>0</v>
      </c>
      <c r="T32" s="360">
        <f t="shared" si="9"/>
        <v>0</v>
      </c>
      <c r="U32" s="362">
        <f t="shared" si="9"/>
        <v>1</v>
      </c>
      <c r="V32" s="395">
        <f t="shared" si="14"/>
        <v>0.36363636363636365</v>
      </c>
      <c r="W32" s="396">
        <v>0.9090909090909091</v>
      </c>
      <c r="X32" s="397">
        <v>0.6363636363636364</v>
      </c>
      <c r="Y32" s="409">
        <v>1.03</v>
      </c>
      <c r="Z32" s="360">
        <v>1.03</v>
      </c>
      <c r="AA32" s="362">
        <v>0.82</v>
      </c>
      <c r="AE32" s="155"/>
    </row>
    <row r="33" spans="1:31" s="386" customFormat="1" ht="18" customHeight="1">
      <c r="A33" s="343" t="s">
        <v>9</v>
      </c>
      <c r="B33" s="347">
        <v>1</v>
      </c>
      <c r="C33" s="356">
        <v>0</v>
      </c>
      <c r="D33" s="356">
        <v>5</v>
      </c>
      <c r="E33" s="356">
        <v>1</v>
      </c>
      <c r="F33" s="356">
        <v>0</v>
      </c>
      <c r="G33" s="356">
        <v>0</v>
      </c>
      <c r="H33" s="357">
        <v>0</v>
      </c>
      <c r="I33" s="347">
        <f t="shared" si="10"/>
        <v>7</v>
      </c>
      <c r="J33" s="356">
        <v>9</v>
      </c>
      <c r="K33" s="357">
        <v>7</v>
      </c>
      <c r="L33" s="347">
        <v>883</v>
      </c>
      <c r="M33" s="348">
        <v>936</v>
      </c>
      <c r="N33" s="357">
        <v>784</v>
      </c>
      <c r="O33" s="410">
        <f t="shared" si="11"/>
        <v>1</v>
      </c>
      <c r="P33" s="360">
        <f t="shared" si="12"/>
        <v>0</v>
      </c>
      <c r="Q33" s="360">
        <f t="shared" si="8"/>
        <v>5</v>
      </c>
      <c r="R33" s="360">
        <f t="shared" si="13"/>
        <v>0.25</v>
      </c>
      <c r="S33" s="360">
        <f t="shared" si="9"/>
        <v>0</v>
      </c>
      <c r="T33" s="360">
        <f t="shared" si="9"/>
        <v>0</v>
      </c>
      <c r="U33" s="362">
        <f t="shared" si="9"/>
        <v>0</v>
      </c>
      <c r="V33" s="395">
        <f t="shared" si="14"/>
        <v>0.6363636363636364</v>
      </c>
      <c r="W33" s="396">
        <v>0.8181818181818182</v>
      </c>
      <c r="X33" s="397">
        <v>0.6363636363636364</v>
      </c>
      <c r="Y33" s="409">
        <v>0.91</v>
      </c>
      <c r="Z33" s="360">
        <v>0.96</v>
      </c>
      <c r="AA33" s="362">
        <v>0.81</v>
      </c>
      <c r="AE33" s="155"/>
    </row>
    <row r="34" spans="1:31" s="386" customFormat="1" ht="18" customHeight="1">
      <c r="A34" s="343" t="s">
        <v>10</v>
      </c>
      <c r="B34" s="347">
        <v>0</v>
      </c>
      <c r="C34" s="356">
        <v>1</v>
      </c>
      <c r="D34" s="356">
        <v>3</v>
      </c>
      <c r="E34" s="356">
        <v>2</v>
      </c>
      <c r="F34" s="356">
        <v>0</v>
      </c>
      <c r="G34" s="356">
        <v>0</v>
      </c>
      <c r="H34" s="357">
        <v>3</v>
      </c>
      <c r="I34" s="347">
        <f t="shared" si="10"/>
        <v>9</v>
      </c>
      <c r="J34" s="356">
        <v>11</v>
      </c>
      <c r="K34" s="357">
        <v>6</v>
      </c>
      <c r="L34" s="347">
        <v>833</v>
      </c>
      <c r="M34" s="348">
        <v>789</v>
      </c>
      <c r="N34" s="357">
        <v>745</v>
      </c>
      <c r="O34" s="410">
        <f t="shared" si="11"/>
        <v>0</v>
      </c>
      <c r="P34" s="360">
        <f t="shared" si="12"/>
        <v>0.5</v>
      </c>
      <c r="Q34" s="360">
        <f t="shared" si="8"/>
        <v>3</v>
      </c>
      <c r="R34" s="360">
        <f t="shared" si="13"/>
        <v>0.5</v>
      </c>
      <c r="S34" s="360">
        <f t="shared" si="9"/>
        <v>0</v>
      </c>
      <c r="T34" s="360">
        <f t="shared" si="9"/>
        <v>0</v>
      </c>
      <c r="U34" s="362">
        <f t="shared" si="9"/>
        <v>3</v>
      </c>
      <c r="V34" s="395">
        <f t="shared" si="14"/>
        <v>0.8181818181818182</v>
      </c>
      <c r="W34" s="396">
        <v>1</v>
      </c>
      <c r="X34" s="397">
        <v>0.5454545454545454</v>
      </c>
      <c r="Y34" s="409">
        <v>0.86</v>
      </c>
      <c r="Z34" s="360">
        <v>0.81</v>
      </c>
      <c r="AA34" s="362">
        <v>0.78</v>
      </c>
      <c r="AE34" s="155"/>
    </row>
    <row r="35" spans="1:31" s="386" customFormat="1" ht="18" customHeight="1">
      <c r="A35" s="363" t="s">
        <v>11</v>
      </c>
      <c r="B35" s="364">
        <v>0</v>
      </c>
      <c r="C35" s="365">
        <v>0</v>
      </c>
      <c r="D35" s="365">
        <v>1</v>
      </c>
      <c r="E35" s="365">
        <v>2</v>
      </c>
      <c r="F35" s="365">
        <v>1</v>
      </c>
      <c r="G35" s="365">
        <v>0</v>
      </c>
      <c r="H35" s="366">
        <v>2</v>
      </c>
      <c r="I35" s="364">
        <f t="shared" si="10"/>
        <v>6</v>
      </c>
      <c r="J35" s="365">
        <v>6</v>
      </c>
      <c r="K35" s="366">
        <v>8</v>
      </c>
      <c r="L35" s="364">
        <v>817</v>
      </c>
      <c r="M35" s="367">
        <v>806</v>
      </c>
      <c r="N35" s="366">
        <v>743</v>
      </c>
      <c r="O35" s="411">
        <f t="shared" si="11"/>
        <v>0</v>
      </c>
      <c r="P35" s="370">
        <f t="shared" si="12"/>
        <v>0</v>
      </c>
      <c r="Q35" s="370">
        <f t="shared" si="8"/>
        <v>1</v>
      </c>
      <c r="R35" s="370">
        <f t="shared" si="13"/>
        <v>0.5</v>
      </c>
      <c r="S35" s="370">
        <f t="shared" si="9"/>
        <v>1</v>
      </c>
      <c r="T35" s="370">
        <f t="shared" si="9"/>
        <v>0</v>
      </c>
      <c r="U35" s="373">
        <f t="shared" si="9"/>
        <v>2</v>
      </c>
      <c r="V35" s="398">
        <f t="shared" si="14"/>
        <v>0.5454545454545454</v>
      </c>
      <c r="W35" s="399">
        <v>0.5454545454545454</v>
      </c>
      <c r="X35" s="400">
        <v>0.7272727272727273</v>
      </c>
      <c r="Y35" s="412">
        <v>0.85</v>
      </c>
      <c r="Z35" s="370">
        <v>0.83</v>
      </c>
      <c r="AA35" s="373">
        <v>0.77</v>
      </c>
      <c r="AE35" s="155"/>
    </row>
    <row r="36" spans="1:27" s="386" customFormat="1" ht="21" customHeight="1">
      <c r="A36" s="374" t="s">
        <v>60</v>
      </c>
      <c r="B36" s="198">
        <f>SUM(B24:B35)</f>
        <v>6</v>
      </c>
      <c r="C36" s="199">
        <f aca="true" t="shared" si="15" ref="C36:Y36">SUM(C24:C35)</f>
        <v>2</v>
      </c>
      <c r="D36" s="199">
        <f t="shared" si="15"/>
        <v>30</v>
      </c>
      <c r="E36" s="199">
        <f t="shared" si="15"/>
        <v>21</v>
      </c>
      <c r="F36" s="199">
        <f t="shared" si="15"/>
        <v>13</v>
      </c>
      <c r="G36" s="199">
        <f t="shared" si="15"/>
        <v>1</v>
      </c>
      <c r="H36" s="200">
        <f t="shared" si="15"/>
        <v>12</v>
      </c>
      <c r="I36" s="198">
        <f t="shared" si="15"/>
        <v>85</v>
      </c>
      <c r="J36" s="199">
        <f t="shared" si="15"/>
        <v>105</v>
      </c>
      <c r="K36" s="200">
        <f t="shared" si="15"/>
        <v>87</v>
      </c>
      <c r="L36" s="301">
        <f t="shared" si="15"/>
        <v>10247</v>
      </c>
      <c r="M36" s="413">
        <f t="shared" si="15"/>
        <v>10327</v>
      </c>
      <c r="N36" s="200">
        <f t="shared" si="15"/>
        <v>9285</v>
      </c>
      <c r="O36" s="414">
        <f t="shared" si="15"/>
        <v>6</v>
      </c>
      <c r="P36" s="377">
        <f t="shared" si="15"/>
        <v>1</v>
      </c>
      <c r="Q36" s="377">
        <f t="shared" si="15"/>
        <v>30</v>
      </c>
      <c r="R36" s="377">
        <f t="shared" si="15"/>
        <v>5.25</v>
      </c>
      <c r="S36" s="377">
        <f t="shared" si="15"/>
        <v>13</v>
      </c>
      <c r="T36" s="377">
        <f t="shared" si="15"/>
        <v>1</v>
      </c>
      <c r="U36" s="380">
        <f t="shared" si="15"/>
        <v>12</v>
      </c>
      <c r="V36" s="204">
        <f t="shared" si="15"/>
        <v>7.727272727272728</v>
      </c>
      <c r="W36" s="205">
        <f t="shared" si="15"/>
        <v>9.545454545454545</v>
      </c>
      <c r="X36" s="206">
        <f t="shared" si="15"/>
        <v>7.909090909090909</v>
      </c>
      <c r="Y36" s="304">
        <f t="shared" si="15"/>
        <v>10.6</v>
      </c>
      <c r="Z36" s="205">
        <v>10.7</v>
      </c>
      <c r="AA36" s="207">
        <v>9.66</v>
      </c>
    </row>
    <row r="37" spans="1:27" ht="15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09"/>
      <c r="O37" s="211" t="s">
        <v>96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81"/>
    </row>
    <row r="38" ht="15" customHeight="1"/>
  </sheetData>
  <sheetProtection/>
  <mergeCells count="16">
    <mergeCell ref="B21:N21"/>
    <mergeCell ref="B22:H22"/>
    <mergeCell ref="I22:K22"/>
    <mergeCell ref="L22:N22"/>
    <mergeCell ref="O22:U22"/>
    <mergeCell ref="V22:X22"/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</mergeCells>
  <printOptions/>
  <pageMargins left="0.7874015748031497" right="0.07874015748031496" top="0.3937007874015748" bottom="0.15748031496062992" header="0.4724409448818898" footer="0.15748031496062992"/>
  <pageSetup fitToHeight="1" fitToWidth="1" horizontalDpi="1200" verticalDpi="1200" orientation="landscape" paperSize="9" scale="74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75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213" customWidth="1"/>
    <col min="2" max="10" width="6.375" style="214" customWidth="1"/>
    <col min="11" max="13" width="8.125" style="214" bestFit="1" customWidth="1"/>
    <col min="14" max="22" width="6.50390625" style="214" customWidth="1"/>
    <col min="23" max="25" width="6.625" style="214" customWidth="1"/>
    <col min="26" max="26" width="4.125" style="212" customWidth="1"/>
    <col min="27" max="27" width="10.125" style="212" customWidth="1"/>
    <col min="28" max="16384" width="9.00390625" style="212" customWidth="1"/>
  </cols>
  <sheetData>
    <row r="1" spans="1:25" s="150" customFormat="1" ht="25.5" customHeight="1">
      <c r="A1" s="19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151" customFormat="1" ht="15.75" customHeight="1">
      <c r="A2" s="326"/>
      <c r="B2" s="464" t="s">
        <v>56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5"/>
      <c r="N2" s="461" t="s">
        <v>91</v>
      </c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9"/>
    </row>
    <row r="3" spans="1:25" s="151" customFormat="1" ht="15.75" customHeight="1">
      <c r="A3" s="327"/>
      <c r="B3" s="466" t="s">
        <v>106</v>
      </c>
      <c r="C3" s="467"/>
      <c r="D3" s="467"/>
      <c r="E3" s="467"/>
      <c r="F3" s="467"/>
      <c r="G3" s="511"/>
      <c r="H3" s="468" t="s">
        <v>53</v>
      </c>
      <c r="I3" s="469"/>
      <c r="J3" s="469"/>
      <c r="K3" s="473" t="s">
        <v>59</v>
      </c>
      <c r="L3" s="474"/>
      <c r="M3" s="475"/>
      <c r="N3" s="466" t="s">
        <v>106</v>
      </c>
      <c r="O3" s="467"/>
      <c r="P3" s="467"/>
      <c r="Q3" s="467"/>
      <c r="R3" s="467"/>
      <c r="S3" s="511"/>
      <c r="T3" s="481" t="s">
        <v>57</v>
      </c>
      <c r="U3" s="482"/>
      <c r="V3" s="482"/>
      <c r="W3" s="470" t="s">
        <v>58</v>
      </c>
      <c r="X3" s="471"/>
      <c r="Y3" s="472"/>
    </row>
    <row r="4" spans="1:25" s="155" customFormat="1" ht="81.75" customHeight="1">
      <c r="A4" s="328" t="s">
        <v>54</v>
      </c>
      <c r="B4" s="31" t="s">
        <v>83</v>
      </c>
      <c r="C4" s="32" t="s">
        <v>84</v>
      </c>
      <c r="D4" s="32" t="s">
        <v>85</v>
      </c>
      <c r="E4" s="32" t="s">
        <v>86</v>
      </c>
      <c r="F4" s="32" t="s">
        <v>87</v>
      </c>
      <c r="G4" s="33" t="s">
        <v>88</v>
      </c>
      <c r="H4" s="34">
        <v>2011</v>
      </c>
      <c r="I4" s="35">
        <v>2010</v>
      </c>
      <c r="J4" s="36">
        <v>2009</v>
      </c>
      <c r="K4" s="34">
        <v>2011</v>
      </c>
      <c r="L4" s="35">
        <v>2010</v>
      </c>
      <c r="M4" s="311">
        <v>2009</v>
      </c>
      <c r="N4" s="31" t="s">
        <v>83</v>
      </c>
      <c r="O4" s="32" t="s">
        <v>84</v>
      </c>
      <c r="P4" s="32" t="s">
        <v>85</v>
      </c>
      <c r="Q4" s="32" t="s">
        <v>86</v>
      </c>
      <c r="R4" s="32" t="s">
        <v>87</v>
      </c>
      <c r="S4" s="33" t="s">
        <v>88</v>
      </c>
      <c r="T4" s="34">
        <v>2011</v>
      </c>
      <c r="U4" s="35">
        <v>2010</v>
      </c>
      <c r="V4" s="36">
        <v>2009</v>
      </c>
      <c r="W4" s="34">
        <v>2011</v>
      </c>
      <c r="X4" s="35">
        <v>2010</v>
      </c>
      <c r="Y4" s="154">
        <v>2009</v>
      </c>
    </row>
    <row r="5" spans="1:25" s="164" customFormat="1" ht="16.5" customHeight="1">
      <c r="A5" s="330" t="s">
        <v>0</v>
      </c>
      <c r="B5" s="331">
        <v>0</v>
      </c>
      <c r="C5" s="332">
        <v>0</v>
      </c>
      <c r="D5" s="332">
        <v>0</v>
      </c>
      <c r="E5" s="332">
        <v>4</v>
      </c>
      <c r="F5" s="332">
        <v>0</v>
      </c>
      <c r="G5" s="333">
        <v>3</v>
      </c>
      <c r="H5" s="331">
        <f>SUM(B5:G5)</f>
        <v>7</v>
      </c>
      <c r="I5" s="332">
        <v>4</v>
      </c>
      <c r="J5" s="333">
        <v>10</v>
      </c>
      <c r="K5" s="334">
        <v>1925</v>
      </c>
      <c r="L5" s="332">
        <v>1874</v>
      </c>
      <c r="M5" s="336">
        <v>2091</v>
      </c>
      <c r="N5" s="340">
        <f>B5/1</f>
        <v>0</v>
      </c>
      <c r="O5" s="338">
        <f aca="true" t="shared" si="0" ref="O5:O16">C5/1</f>
        <v>0</v>
      </c>
      <c r="P5" s="338">
        <f aca="true" t="shared" si="1" ref="P5:P16">D5/1</f>
        <v>0</v>
      </c>
      <c r="Q5" s="338">
        <f aca="true" t="shared" si="2" ref="Q5:Q16">E5/1</f>
        <v>4</v>
      </c>
      <c r="R5" s="338">
        <f aca="true" t="shared" si="3" ref="R5:R16">F5/1</f>
        <v>0</v>
      </c>
      <c r="S5" s="339">
        <f aca="true" t="shared" si="4" ref="S5:S16">G5/1</f>
        <v>3</v>
      </c>
      <c r="T5" s="388">
        <f>H5/6</f>
        <v>1.1666666666666667</v>
      </c>
      <c r="U5" s="389">
        <v>0.6666666666666666</v>
      </c>
      <c r="V5" s="390">
        <v>1.6666666666666667</v>
      </c>
      <c r="W5" s="341">
        <v>4.05</v>
      </c>
      <c r="X5" s="338">
        <v>3.98</v>
      </c>
      <c r="Y5" s="342">
        <v>4.42</v>
      </c>
    </row>
    <row r="6" spans="1:25" s="164" customFormat="1" ht="16.5" customHeight="1">
      <c r="A6" s="343" t="s">
        <v>1</v>
      </c>
      <c r="B6" s="344">
        <v>1</v>
      </c>
      <c r="C6" s="345">
        <v>0</v>
      </c>
      <c r="D6" s="345">
        <v>0</v>
      </c>
      <c r="E6" s="345">
        <v>6</v>
      </c>
      <c r="F6" s="345">
        <v>0</v>
      </c>
      <c r="G6" s="346">
        <v>4</v>
      </c>
      <c r="H6" s="344">
        <f aca="true" t="shared" si="5" ref="H6:H16">SUM(B6:G6)</f>
        <v>11</v>
      </c>
      <c r="I6" s="345">
        <v>12</v>
      </c>
      <c r="J6" s="346">
        <v>18</v>
      </c>
      <c r="K6" s="347">
        <v>1842</v>
      </c>
      <c r="L6" s="345">
        <v>1818</v>
      </c>
      <c r="M6" s="349">
        <v>2042</v>
      </c>
      <c r="N6" s="353">
        <f aca="true" t="shared" si="6" ref="N6:N16">B6/1</f>
        <v>1</v>
      </c>
      <c r="O6" s="351">
        <f>C6/1</f>
        <v>0</v>
      </c>
      <c r="P6" s="351">
        <f t="shared" si="1"/>
        <v>0</v>
      </c>
      <c r="Q6" s="351">
        <f t="shared" si="2"/>
        <v>6</v>
      </c>
      <c r="R6" s="351">
        <f t="shared" si="3"/>
        <v>0</v>
      </c>
      <c r="S6" s="352">
        <f t="shared" si="4"/>
        <v>4</v>
      </c>
      <c r="T6" s="392">
        <f aca="true" t="shared" si="7" ref="T6:T16">H6/6</f>
        <v>1.8333333333333333</v>
      </c>
      <c r="U6" s="393">
        <v>2</v>
      </c>
      <c r="V6" s="394">
        <v>3</v>
      </c>
      <c r="W6" s="354">
        <v>3.91</v>
      </c>
      <c r="X6" s="351">
        <v>3.88</v>
      </c>
      <c r="Y6" s="355">
        <v>4.32</v>
      </c>
    </row>
    <row r="7" spans="1:25" s="164" customFormat="1" ht="16.5" customHeight="1">
      <c r="A7" s="343" t="s">
        <v>2</v>
      </c>
      <c r="B7" s="344">
        <v>2</v>
      </c>
      <c r="C7" s="345">
        <v>1</v>
      </c>
      <c r="D7" s="345">
        <v>2</v>
      </c>
      <c r="E7" s="345">
        <v>7</v>
      </c>
      <c r="F7" s="345">
        <v>0</v>
      </c>
      <c r="G7" s="346">
        <v>4</v>
      </c>
      <c r="H7" s="344">
        <f t="shared" si="5"/>
        <v>16</v>
      </c>
      <c r="I7" s="345">
        <v>15</v>
      </c>
      <c r="J7" s="346">
        <v>15</v>
      </c>
      <c r="K7" s="347">
        <v>1850</v>
      </c>
      <c r="L7" s="345">
        <v>1900</v>
      </c>
      <c r="M7" s="349">
        <v>2119</v>
      </c>
      <c r="N7" s="353">
        <f t="shared" si="6"/>
        <v>2</v>
      </c>
      <c r="O7" s="351">
        <f t="shared" si="0"/>
        <v>1</v>
      </c>
      <c r="P7" s="351">
        <f t="shared" si="1"/>
        <v>2</v>
      </c>
      <c r="Q7" s="351">
        <f t="shared" si="2"/>
        <v>7</v>
      </c>
      <c r="R7" s="351">
        <f t="shared" si="3"/>
        <v>0</v>
      </c>
      <c r="S7" s="352">
        <f t="shared" si="4"/>
        <v>4</v>
      </c>
      <c r="T7" s="392">
        <f t="shared" si="7"/>
        <v>2.6666666666666665</v>
      </c>
      <c r="U7" s="393">
        <v>2.5</v>
      </c>
      <c r="V7" s="394">
        <v>2.5</v>
      </c>
      <c r="W7" s="354">
        <v>3.92</v>
      </c>
      <c r="X7" s="351">
        <v>4.05</v>
      </c>
      <c r="Y7" s="355">
        <v>4.49</v>
      </c>
    </row>
    <row r="8" spans="1:25" s="164" customFormat="1" ht="16.5" customHeight="1">
      <c r="A8" s="343" t="s">
        <v>3</v>
      </c>
      <c r="B8" s="344">
        <v>5</v>
      </c>
      <c r="C8" s="345">
        <v>0</v>
      </c>
      <c r="D8" s="345">
        <v>2</v>
      </c>
      <c r="E8" s="345">
        <v>8</v>
      </c>
      <c r="F8" s="345">
        <v>0</v>
      </c>
      <c r="G8" s="346">
        <v>4</v>
      </c>
      <c r="H8" s="344">
        <f t="shared" si="5"/>
        <v>19</v>
      </c>
      <c r="I8" s="345">
        <v>9</v>
      </c>
      <c r="J8" s="346">
        <v>9</v>
      </c>
      <c r="K8" s="347">
        <v>1880</v>
      </c>
      <c r="L8" s="345">
        <v>2006</v>
      </c>
      <c r="M8" s="349">
        <v>2006</v>
      </c>
      <c r="N8" s="353">
        <f t="shared" si="6"/>
        <v>5</v>
      </c>
      <c r="O8" s="351">
        <f t="shared" si="0"/>
        <v>0</v>
      </c>
      <c r="P8" s="351">
        <f t="shared" si="1"/>
        <v>2</v>
      </c>
      <c r="Q8" s="351">
        <f t="shared" si="2"/>
        <v>8</v>
      </c>
      <c r="R8" s="351">
        <f t="shared" si="3"/>
        <v>0</v>
      </c>
      <c r="S8" s="352">
        <f t="shared" si="4"/>
        <v>4</v>
      </c>
      <c r="T8" s="392">
        <f t="shared" si="7"/>
        <v>3.1666666666666665</v>
      </c>
      <c r="U8" s="393">
        <v>1.5</v>
      </c>
      <c r="V8" s="394">
        <v>1.5</v>
      </c>
      <c r="W8" s="354">
        <v>4.01</v>
      </c>
      <c r="X8" s="351">
        <v>4.27</v>
      </c>
      <c r="Y8" s="355">
        <v>4.28</v>
      </c>
    </row>
    <row r="9" spans="1:25" s="164" customFormat="1" ht="16.5" customHeight="1">
      <c r="A9" s="343" t="s">
        <v>4</v>
      </c>
      <c r="B9" s="344">
        <v>7</v>
      </c>
      <c r="C9" s="345">
        <v>0</v>
      </c>
      <c r="D9" s="345">
        <v>2</v>
      </c>
      <c r="E9" s="345">
        <v>4</v>
      </c>
      <c r="F9" s="345">
        <v>0</v>
      </c>
      <c r="G9" s="346">
        <v>5</v>
      </c>
      <c r="H9" s="344">
        <f t="shared" si="5"/>
        <v>18</v>
      </c>
      <c r="I9" s="345">
        <v>13</v>
      </c>
      <c r="J9" s="346">
        <v>10</v>
      </c>
      <c r="K9" s="347">
        <v>1992</v>
      </c>
      <c r="L9" s="345">
        <v>1998</v>
      </c>
      <c r="M9" s="349">
        <v>1828</v>
      </c>
      <c r="N9" s="353">
        <f t="shared" si="6"/>
        <v>7</v>
      </c>
      <c r="O9" s="351">
        <f t="shared" si="0"/>
        <v>0</v>
      </c>
      <c r="P9" s="351">
        <f t="shared" si="1"/>
        <v>2</v>
      </c>
      <c r="Q9" s="351">
        <f t="shared" si="2"/>
        <v>4</v>
      </c>
      <c r="R9" s="351">
        <f t="shared" si="3"/>
        <v>0</v>
      </c>
      <c r="S9" s="352">
        <f t="shared" si="4"/>
        <v>5</v>
      </c>
      <c r="T9" s="392">
        <f t="shared" si="7"/>
        <v>3</v>
      </c>
      <c r="U9" s="393">
        <v>2.1666666666666665</v>
      </c>
      <c r="V9" s="394">
        <v>1.6666666666666667</v>
      </c>
      <c r="W9" s="354">
        <v>4.21</v>
      </c>
      <c r="X9" s="351">
        <v>4.26</v>
      </c>
      <c r="Y9" s="355">
        <v>3.89</v>
      </c>
    </row>
    <row r="10" spans="1:29" s="173" customFormat="1" ht="16.5" customHeight="1">
      <c r="A10" s="343" t="s">
        <v>5</v>
      </c>
      <c r="B10" s="347">
        <v>4</v>
      </c>
      <c r="C10" s="356">
        <v>1</v>
      </c>
      <c r="D10" s="356">
        <v>2</v>
      </c>
      <c r="E10" s="356">
        <v>6</v>
      </c>
      <c r="F10" s="356">
        <v>0</v>
      </c>
      <c r="G10" s="357">
        <v>3</v>
      </c>
      <c r="H10" s="347">
        <f t="shared" si="5"/>
        <v>16</v>
      </c>
      <c r="I10" s="356">
        <v>15</v>
      </c>
      <c r="J10" s="357">
        <v>13</v>
      </c>
      <c r="K10" s="347">
        <v>2044</v>
      </c>
      <c r="L10" s="345">
        <v>2204</v>
      </c>
      <c r="M10" s="358">
        <v>1994</v>
      </c>
      <c r="N10" s="354">
        <f t="shared" si="6"/>
        <v>4</v>
      </c>
      <c r="O10" s="360">
        <f t="shared" si="0"/>
        <v>1</v>
      </c>
      <c r="P10" s="360">
        <f t="shared" si="1"/>
        <v>2</v>
      </c>
      <c r="Q10" s="360">
        <f t="shared" si="2"/>
        <v>6</v>
      </c>
      <c r="R10" s="360">
        <f t="shared" si="3"/>
        <v>0</v>
      </c>
      <c r="S10" s="361">
        <f t="shared" si="4"/>
        <v>3</v>
      </c>
      <c r="T10" s="395">
        <f t="shared" si="7"/>
        <v>2.6666666666666665</v>
      </c>
      <c r="U10" s="396">
        <v>2.5</v>
      </c>
      <c r="V10" s="397">
        <v>2.1666666666666665</v>
      </c>
      <c r="W10" s="354">
        <v>4.33</v>
      </c>
      <c r="X10" s="360">
        <v>4.7</v>
      </c>
      <c r="Y10" s="362">
        <v>4.23</v>
      </c>
      <c r="AC10" s="164"/>
    </row>
    <row r="11" spans="1:29" s="173" customFormat="1" ht="16.5" customHeight="1">
      <c r="A11" s="343" t="s">
        <v>6</v>
      </c>
      <c r="B11" s="347">
        <v>0</v>
      </c>
      <c r="C11" s="356">
        <v>0</v>
      </c>
      <c r="D11" s="356">
        <v>2</v>
      </c>
      <c r="E11" s="356">
        <v>9</v>
      </c>
      <c r="F11" s="356">
        <v>0</v>
      </c>
      <c r="G11" s="357">
        <v>4</v>
      </c>
      <c r="H11" s="347">
        <f t="shared" si="5"/>
        <v>15</v>
      </c>
      <c r="I11" s="356">
        <v>9</v>
      </c>
      <c r="J11" s="357">
        <v>11</v>
      </c>
      <c r="K11" s="347">
        <v>1924</v>
      </c>
      <c r="L11" s="345">
        <v>2135</v>
      </c>
      <c r="M11" s="358">
        <v>1916</v>
      </c>
      <c r="N11" s="354">
        <f t="shared" si="6"/>
        <v>0</v>
      </c>
      <c r="O11" s="360">
        <f t="shared" si="0"/>
        <v>0</v>
      </c>
      <c r="P11" s="360">
        <f t="shared" si="1"/>
        <v>2</v>
      </c>
      <c r="Q11" s="360">
        <f t="shared" si="2"/>
        <v>9</v>
      </c>
      <c r="R11" s="360">
        <f t="shared" si="3"/>
        <v>0</v>
      </c>
      <c r="S11" s="361">
        <f t="shared" si="4"/>
        <v>4</v>
      </c>
      <c r="T11" s="395">
        <f t="shared" si="7"/>
        <v>2.5</v>
      </c>
      <c r="U11" s="396">
        <v>1.5</v>
      </c>
      <c r="V11" s="397">
        <v>1.8333333333333333</v>
      </c>
      <c r="W11" s="354">
        <v>4.08</v>
      </c>
      <c r="X11" s="360">
        <v>4.54</v>
      </c>
      <c r="Y11" s="362">
        <v>4.09</v>
      </c>
      <c r="AC11" s="164"/>
    </row>
    <row r="12" spans="1:29" s="173" customFormat="1" ht="16.5" customHeight="1">
      <c r="A12" s="343" t="s">
        <v>7</v>
      </c>
      <c r="B12" s="347">
        <v>3</v>
      </c>
      <c r="C12" s="356">
        <v>0</v>
      </c>
      <c r="D12" s="356">
        <v>1</v>
      </c>
      <c r="E12" s="356">
        <v>4</v>
      </c>
      <c r="F12" s="356">
        <v>0</v>
      </c>
      <c r="G12" s="357">
        <v>5</v>
      </c>
      <c r="H12" s="347">
        <f t="shared" si="5"/>
        <v>13</v>
      </c>
      <c r="I12" s="356">
        <v>8</v>
      </c>
      <c r="J12" s="357">
        <v>15</v>
      </c>
      <c r="K12" s="347">
        <v>2183</v>
      </c>
      <c r="L12" s="345">
        <v>2229</v>
      </c>
      <c r="M12" s="358">
        <v>2007</v>
      </c>
      <c r="N12" s="354">
        <f t="shared" si="6"/>
        <v>3</v>
      </c>
      <c r="O12" s="360">
        <f t="shared" si="0"/>
        <v>0</v>
      </c>
      <c r="P12" s="360">
        <f t="shared" si="1"/>
        <v>1</v>
      </c>
      <c r="Q12" s="360">
        <f t="shared" si="2"/>
        <v>4</v>
      </c>
      <c r="R12" s="360">
        <f t="shared" si="3"/>
        <v>0</v>
      </c>
      <c r="S12" s="361">
        <f t="shared" si="4"/>
        <v>5</v>
      </c>
      <c r="T12" s="395">
        <f t="shared" si="7"/>
        <v>2.1666666666666665</v>
      </c>
      <c r="U12" s="396">
        <v>1.3333333333333333</v>
      </c>
      <c r="V12" s="397">
        <v>2.5</v>
      </c>
      <c r="W12" s="354">
        <v>4.62</v>
      </c>
      <c r="X12" s="360">
        <v>4.71</v>
      </c>
      <c r="Y12" s="362">
        <v>4.27</v>
      </c>
      <c r="AC12" s="164"/>
    </row>
    <row r="13" spans="1:29" s="173" customFormat="1" ht="16.5" customHeight="1">
      <c r="A13" s="343" t="s">
        <v>8</v>
      </c>
      <c r="B13" s="347">
        <v>6</v>
      </c>
      <c r="C13" s="356">
        <v>2</v>
      </c>
      <c r="D13" s="356">
        <v>2</v>
      </c>
      <c r="E13" s="356">
        <v>3</v>
      </c>
      <c r="F13" s="356">
        <v>0</v>
      </c>
      <c r="G13" s="357">
        <v>3</v>
      </c>
      <c r="H13" s="347">
        <f t="shared" si="5"/>
        <v>16</v>
      </c>
      <c r="I13" s="356">
        <v>11</v>
      </c>
      <c r="J13" s="357">
        <v>15</v>
      </c>
      <c r="K13" s="347">
        <v>1910</v>
      </c>
      <c r="L13" s="345">
        <v>1983</v>
      </c>
      <c r="M13" s="358">
        <v>1879</v>
      </c>
      <c r="N13" s="354">
        <f t="shared" si="6"/>
        <v>6</v>
      </c>
      <c r="O13" s="360">
        <f t="shared" si="0"/>
        <v>2</v>
      </c>
      <c r="P13" s="360">
        <f t="shared" si="1"/>
        <v>2</v>
      </c>
      <c r="Q13" s="360">
        <f t="shared" si="2"/>
        <v>3</v>
      </c>
      <c r="R13" s="360">
        <f t="shared" si="3"/>
        <v>0</v>
      </c>
      <c r="S13" s="361">
        <f t="shared" si="4"/>
        <v>3</v>
      </c>
      <c r="T13" s="395">
        <f t="shared" si="7"/>
        <v>2.6666666666666665</v>
      </c>
      <c r="U13" s="396">
        <v>1.8333333333333333</v>
      </c>
      <c r="V13" s="397">
        <v>2.5</v>
      </c>
      <c r="W13" s="354">
        <v>4.06</v>
      </c>
      <c r="X13" s="360">
        <v>4.22</v>
      </c>
      <c r="Y13" s="362">
        <v>4.03</v>
      </c>
      <c r="AC13" s="164"/>
    </row>
    <row r="14" spans="1:29" s="173" customFormat="1" ht="16.5" customHeight="1">
      <c r="A14" s="343" t="s">
        <v>9</v>
      </c>
      <c r="B14" s="347">
        <v>0</v>
      </c>
      <c r="C14" s="356">
        <v>0</v>
      </c>
      <c r="D14" s="356">
        <v>2</v>
      </c>
      <c r="E14" s="356">
        <v>5</v>
      </c>
      <c r="F14" s="356">
        <v>0</v>
      </c>
      <c r="G14" s="357">
        <v>6</v>
      </c>
      <c r="H14" s="347">
        <f t="shared" si="5"/>
        <v>13</v>
      </c>
      <c r="I14" s="356">
        <v>15</v>
      </c>
      <c r="J14" s="357">
        <v>10</v>
      </c>
      <c r="K14" s="347">
        <v>2027</v>
      </c>
      <c r="L14" s="345">
        <v>1931</v>
      </c>
      <c r="M14" s="358">
        <v>1790</v>
      </c>
      <c r="N14" s="354">
        <f t="shared" si="6"/>
        <v>0</v>
      </c>
      <c r="O14" s="360">
        <f t="shared" si="0"/>
        <v>0</v>
      </c>
      <c r="P14" s="360">
        <f t="shared" si="1"/>
        <v>2</v>
      </c>
      <c r="Q14" s="360">
        <f t="shared" si="2"/>
        <v>5</v>
      </c>
      <c r="R14" s="360">
        <f t="shared" si="3"/>
        <v>0</v>
      </c>
      <c r="S14" s="361">
        <f t="shared" si="4"/>
        <v>6</v>
      </c>
      <c r="T14" s="395">
        <f t="shared" si="7"/>
        <v>2.1666666666666665</v>
      </c>
      <c r="U14" s="396">
        <v>2.5</v>
      </c>
      <c r="V14" s="397">
        <v>1.6666666666666667</v>
      </c>
      <c r="W14" s="354">
        <v>4.32</v>
      </c>
      <c r="X14" s="360">
        <v>4.1</v>
      </c>
      <c r="Y14" s="362">
        <v>3.82</v>
      </c>
      <c r="AC14" s="164"/>
    </row>
    <row r="15" spans="1:29" s="173" customFormat="1" ht="16.5" customHeight="1">
      <c r="A15" s="343" t="s">
        <v>10</v>
      </c>
      <c r="B15" s="347">
        <v>8</v>
      </c>
      <c r="C15" s="356">
        <v>1</v>
      </c>
      <c r="D15" s="356">
        <v>2</v>
      </c>
      <c r="E15" s="356">
        <v>5</v>
      </c>
      <c r="F15" s="356">
        <v>0</v>
      </c>
      <c r="G15" s="357">
        <v>2</v>
      </c>
      <c r="H15" s="347">
        <f t="shared" si="5"/>
        <v>18</v>
      </c>
      <c r="I15" s="356">
        <v>16</v>
      </c>
      <c r="J15" s="357">
        <v>11</v>
      </c>
      <c r="K15" s="347">
        <v>1966</v>
      </c>
      <c r="L15" s="345">
        <v>1964</v>
      </c>
      <c r="M15" s="358">
        <v>1819</v>
      </c>
      <c r="N15" s="354">
        <f t="shared" si="6"/>
        <v>8</v>
      </c>
      <c r="O15" s="360">
        <f t="shared" si="0"/>
        <v>1</v>
      </c>
      <c r="P15" s="360">
        <f t="shared" si="1"/>
        <v>2</v>
      </c>
      <c r="Q15" s="360">
        <f t="shared" si="2"/>
        <v>5</v>
      </c>
      <c r="R15" s="360">
        <f t="shared" si="3"/>
        <v>0</v>
      </c>
      <c r="S15" s="361">
        <f t="shared" si="4"/>
        <v>2</v>
      </c>
      <c r="T15" s="395">
        <f t="shared" si="7"/>
        <v>3</v>
      </c>
      <c r="U15" s="396">
        <v>2.6666666666666665</v>
      </c>
      <c r="V15" s="397">
        <v>1.8333333333333333</v>
      </c>
      <c r="W15" s="354">
        <v>4.17</v>
      </c>
      <c r="X15" s="360">
        <v>4.17</v>
      </c>
      <c r="Y15" s="362">
        <v>3.86</v>
      </c>
      <c r="AC15" s="164"/>
    </row>
    <row r="16" spans="1:29" s="173" customFormat="1" ht="16.5" customHeight="1">
      <c r="A16" s="363" t="s">
        <v>11</v>
      </c>
      <c r="B16" s="364">
        <v>9</v>
      </c>
      <c r="C16" s="365">
        <v>0</v>
      </c>
      <c r="D16" s="365">
        <v>2</v>
      </c>
      <c r="E16" s="365">
        <v>8</v>
      </c>
      <c r="F16" s="365">
        <v>2</v>
      </c>
      <c r="G16" s="366">
        <v>3</v>
      </c>
      <c r="H16" s="364">
        <f t="shared" si="5"/>
        <v>24</v>
      </c>
      <c r="I16" s="365">
        <v>10</v>
      </c>
      <c r="J16" s="366">
        <v>8</v>
      </c>
      <c r="K16" s="364">
        <v>1900</v>
      </c>
      <c r="L16" s="415">
        <v>1818</v>
      </c>
      <c r="M16" s="368">
        <v>1868</v>
      </c>
      <c r="N16" s="372">
        <f t="shared" si="6"/>
        <v>9</v>
      </c>
      <c r="O16" s="370">
        <f t="shared" si="0"/>
        <v>0</v>
      </c>
      <c r="P16" s="370">
        <f t="shared" si="1"/>
        <v>2</v>
      </c>
      <c r="Q16" s="370">
        <f t="shared" si="2"/>
        <v>8</v>
      </c>
      <c r="R16" s="370">
        <f t="shared" si="3"/>
        <v>2</v>
      </c>
      <c r="S16" s="371">
        <f t="shared" si="4"/>
        <v>3</v>
      </c>
      <c r="T16" s="398">
        <f t="shared" si="7"/>
        <v>4</v>
      </c>
      <c r="U16" s="399">
        <v>1.6666666666666667</v>
      </c>
      <c r="V16" s="400">
        <v>1.3333333333333333</v>
      </c>
      <c r="W16" s="372">
        <v>4.04</v>
      </c>
      <c r="X16" s="370">
        <v>3.85</v>
      </c>
      <c r="Y16" s="373">
        <v>3.95</v>
      </c>
      <c r="AC16" s="164"/>
    </row>
    <row r="17" spans="1:25" s="178" customFormat="1" ht="21.75" customHeight="1">
      <c r="A17" s="374" t="s">
        <v>60</v>
      </c>
      <c r="B17" s="198">
        <f aca="true" t="shared" si="8" ref="B17:V17">SUM(B5:B16)</f>
        <v>45</v>
      </c>
      <c r="C17" s="199">
        <f t="shared" si="8"/>
        <v>5</v>
      </c>
      <c r="D17" s="199">
        <f t="shared" si="8"/>
        <v>19</v>
      </c>
      <c r="E17" s="199">
        <f t="shared" si="8"/>
        <v>69</v>
      </c>
      <c r="F17" s="199">
        <f t="shared" si="8"/>
        <v>2</v>
      </c>
      <c r="G17" s="200">
        <f t="shared" si="8"/>
        <v>46</v>
      </c>
      <c r="H17" s="198">
        <f t="shared" si="8"/>
        <v>186</v>
      </c>
      <c r="I17" s="199">
        <f t="shared" si="8"/>
        <v>137</v>
      </c>
      <c r="J17" s="200">
        <f t="shared" si="8"/>
        <v>145</v>
      </c>
      <c r="K17" s="301">
        <f t="shared" si="8"/>
        <v>23443</v>
      </c>
      <c r="L17" s="273">
        <f t="shared" si="8"/>
        <v>23860</v>
      </c>
      <c r="M17" s="202">
        <f t="shared" si="8"/>
        <v>23359</v>
      </c>
      <c r="N17" s="308">
        <f t="shared" si="8"/>
        <v>45</v>
      </c>
      <c r="O17" s="377">
        <f t="shared" si="8"/>
        <v>5</v>
      </c>
      <c r="P17" s="377">
        <f t="shared" si="8"/>
        <v>19</v>
      </c>
      <c r="Q17" s="377">
        <f t="shared" si="8"/>
        <v>69</v>
      </c>
      <c r="R17" s="377">
        <f t="shared" si="8"/>
        <v>2</v>
      </c>
      <c r="S17" s="378">
        <f t="shared" si="8"/>
        <v>46</v>
      </c>
      <c r="T17" s="204">
        <f t="shared" si="8"/>
        <v>31.000000000000004</v>
      </c>
      <c r="U17" s="205">
        <f t="shared" si="8"/>
        <v>22.833333333333336</v>
      </c>
      <c r="V17" s="206">
        <f t="shared" si="8"/>
        <v>24.166666666666668</v>
      </c>
      <c r="W17" s="304">
        <v>49.77</v>
      </c>
      <c r="X17" s="205">
        <v>50.77</v>
      </c>
      <c r="Y17" s="207">
        <v>49.7</v>
      </c>
    </row>
    <row r="18" spans="1:25" ht="15" customHeight="1">
      <c r="A18" s="212"/>
      <c r="B18" s="212"/>
      <c r="C18" s="212"/>
      <c r="D18" s="212"/>
      <c r="E18" s="212"/>
      <c r="F18" s="212"/>
      <c r="G18" s="212"/>
      <c r="H18" s="212"/>
      <c r="J18" s="209"/>
      <c r="L18" s="212"/>
      <c r="M18" s="212"/>
      <c r="N18" s="211" t="s">
        <v>96</v>
      </c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81"/>
    </row>
    <row r="19" ht="21.75" customHeight="1"/>
    <row r="20" spans="1:25" ht="25.5" customHeight="1">
      <c r="A20" s="19" t="s">
        <v>81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</row>
    <row r="21" spans="1:25" ht="16.5" customHeight="1">
      <c r="A21" s="326"/>
      <c r="B21" s="464" t="s">
        <v>56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5"/>
      <c r="N21" s="461" t="s">
        <v>91</v>
      </c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9"/>
    </row>
    <row r="22" spans="1:25" ht="16.5" customHeight="1">
      <c r="A22" s="327"/>
      <c r="B22" s="466" t="s">
        <v>106</v>
      </c>
      <c r="C22" s="467"/>
      <c r="D22" s="467"/>
      <c r="E22" s="467"/>
      <c r="F22" s="467"/>
      <c r="G22" s="511"/>
      <c r="H22" s="468" t="s">
        <v>53</v>
      </c>
      <c r="I22" s="469"/>
      <c r="J22" s="469"/>
      <c r="K22" s="473" t="s">
        <v>59</v>
      </c>
      <c r="L22" s="474"/>
      <c r="M22" s="475"/>
      <c r="N22" s="466" t="s">
        <v>106</v>
      </c>
      <c r="O22" s="467"/>
      <c r="P22" s="467"/>
      <c r="Q22" s="467"/>
      <c r="R22" s="467"/>
      <c r="S22" s="511"/>
      <c r="T22" s="481" t="s">
        <v>57</v>
      </c>
      <c r="U22" s="482"/>
      <c r="V22" s="482"/>
      <c r="W22" s="470" t="s">
        <v>58</v>
      </c>
      <c r="X22" s="471"/>
      <c r="Y22" s="472"/>
    </row>
    <row r="23" spans="1:25" ht="82.5" customHeight="1">
      <c r="A23" s="328" t="s">
        <v>54</v>
      </c>
      <c r="B23" s="31" t="s">
        <v>83</v>
      </c>
      <c r="C23" s="32" t="s">
        <v>84</v>
      </c>
      <c r="D23" s="32" t="s">
        <v>85</v>
      </c>
      <c r="E23" s="32" t="s">
        <v>86</v>
      </c>
      <c r="F23" s="32" t="s">
        <v>87</v>
      </c>
      <c r="G23" s="33" t="s">
        <v>88</v>
      </c>
      <c r="H23" s="34">
        <v>2011</v>
      </c>
      <c r="I23" s="35">
        <v>2010</v>
      </c>
      <c r="J23" s="36">
        <v>2009</v>
      </c>
      <c r="K23" s="34">
        <v>2011</v>
      </c>
      <c r="L23" s="35">
        <v>2010</v>
      </c>
      <c r="M23" s="311">
        <v>2009</v>
      </c>
      <c r="N23" s="31" t="s">
        <v>83</v>
      </c>
      <c r="O23" s="32" t="s">
        <v>84</v>
      </c>
      <c r="P23" s="32" t="s">
        <v>85</v>
      </c>
      <c r="Q23" s="32" t="s">
        <v>86</v>
      </c>
      <c r="R23" s="32" t="s">
        <v>87</v>
      </c>
      <c r="S23" s="33" t="s">
        <v>88</v>
      </c>
      <c r="T23" s="34">
        <v>2011</v>
      </c>
      <c r="U23" s="35">
        <v>2010</v>
      </c>
      <c r="V23" s="36">
        <v>2009</v>
      </c>
      <c r="W23" s="34">
        <v>2011</v>
      </c>
      <c r="X23" s="35">
        <v>2010</v>
      </c>
      <c r="Y23" s="154">
        <v>2009</v>
      </c>
    </row>
    <row r="24" spans="1:25" s="386" customFormat="1" ht="16.5" customHeight="1">
      <c r="A24" s="330" t="s">
        <v>0</v>
      </c>
      <c r="B24" s="332">
        <v>0</v>
      </c>
      <c r="C24" s="332">
        <v>0</v>
      </c>
      <c r="D24" s="332">
        <v>0</v>
      </c>
      <c r="E24" s="332"/>
      <c r="F24" s="333">
        <v>0</v>
      </c>
      <c r="G24" s="333">
        <v>0</v>
      </c>
      <c r="H24" s="331">
        <f>SUM(B24:G24)</f>
        <v>0</v>
      </c>
      <c r="I24" s="332">
        <v>1</v>
      </c>
      <c r="J24" s="333">
        <v>0</v>
      </c>
      <c r="K24" s="334">
        <v>455</v>
      </c>
      <c r="L24" s="387">
        <v>432</v>
      </c>
      <c r="M24" s="336">
        <v>395</v>
      </c>
      <c r="N24" s="340">
        <f aca="true" t="shared" si="9" ref="N24:N35">B24/1</f>
        <v>0</v>
      </c>
      <c r="O24" s="338">
        <f aca="true" t="shared" si="10" ref="O24:O35">C24/1</f>
        <v>0</v>
      </c>
      <c r="P24" s="338">
        <f aca="true" t="shared" si="11" ref="P24:P35">D24/1</f>
        <v>0</v>
      </c>
      <c r="Q24" s="338">
        <f aca="true" t="shared" si="12" ref="Q24:Q35">E24/1</f>
        <v>0</v>
      </c>
      <c r="R24" s="338">
        <f aca="true" t="shared" si="13" ref="R24:R35">F24/1</f>
        <v>0</v>
      </c>
      <c r="S24" s="339">
        <f aca="true" t="shared" si="14" ref="S24:S35">G24/1</f>
        <v>0</v>
      </c>
      <c r="T24" s="388">
        <f>H24/6</f>
        <v>0</v>
      </c>
      <c r="U24" s="389">
        <v>0.16666666666666666</v>
      </c>
      <c r="V24" s="390">
        <v>0</v>
      </c>
      <c r="W24" s="341">
        <v>0.96</v>
      </c>
      <c r="X24" s="338">
        <v>0.92</v>
      </c>
      <c r="Y24" s="342">
        <v>0.84</v>
      </c>
    </row>
    <row r="25" spans="1:25" s="386" customFormat="1" ht="16.5" customHeight="1">
      <c r="A25" s="343" t="s">
        <v>1</v>
      </c>
      <c r="B25" s="345">
        <v>0</v>
      </c>
      <c r="C25" s="345">
        <v>0</v>
      </c>
      <c r="D25" s="345">
        <v>0</v>
      </c>
      <c r="E25" s="345">
        <v>0</v>
      </c>
      <c r="F25" s="346">
        <v>0</v>
      </c>
      <c r="G25" s="346">
        <v>0</v>
      </c>
      <c r="H25" s="344">
        <f aca="true" t="shared" si="15" ref="H25:H35">SUM(B25:G25)</f>
        <v>0</v>
      </c>
      <c r="I25" s="345">
        <v>0</v>
      </c>
      <c r="J25" s="346">
        <v>0</v>
      </c>
      <c r="K25" s="347">
        <v>382</v>
      </c>
      <c r="L25" s="391">
        <v>478</v>
      </c>
      <c r="M25" s="349">
        <v>324</v>
      </c>
      <c r="N25" s="353">
        <f t="shared" si="9"/>
        <v>0</v>
      </c>
      <c r="O25" s="351">
        <f t="shared" si="10"/>
        <v>0</v>
      </c>
      <c r="P25" s="351">
        <f t="shared" si="11"/>
        <v>0</v>
      </c>
      <c r="Q25" s="351">
        <f t="shared" si="12"/>
        <v>0</v>
      </c>
      <c r="R25" s="351">
        <f t="shared" si="13"/>
        <v>0</v>
      </c>
      <c r="S25" s="352">
        <f t="shared" si="14"/>
        <v>0</v>
      </c>
      <c r="T25" s="392">
        <f aca="true" t="shared" si="16" ref="T25:T35">H25/6</f>
        <v>0</v>
      </c>
      <c r="U25" s="393">
        <v>0</v>
      </c>
      <c r="V25" s="394">
        <v>0</v>
      </c>
      <c r="W25" s="354">
        <v>0.81</v>
      </c>
      <c r="X25" s="351">
        <v>1.02</v>
      </c>
      <c r="Y25" s="355">
        <v>0.68</v>
      </c>
    </row>
    <row r="26" spans="1:25" s="386" customFormat="1" ht="16.5" customHeight="1">
      <c r="A26" s="343" t="s">
        <v>2</v>
      </c>
      <c r="B26" s="345">
        <v>0</v>
      </c>
      <c r="C26" s="345">
        <v>0</v>
      </c>
      <c r="D26" s="345">
        <v>0</v>
      </c>
      <c r="E26" s="345">
        <v>0</v>
      </c>
      <c r="F26" s="346">
        <v>0</v>
      </c>
      <c r="G26" s="346">
        <v>0</v>
      </c>
      <c r="H26" s="344">
        <f t="shared" si="15"/>
        <v>0</v>
      </c>
      <c r="I26" s="345">
        <v>0</v>
      </c>
      <c r="J26" s="346">
        <v>0</v>
      </c>
      <c r="K26" s="347">
        <v>336</v>
      </c>
      <c r="L26" s="391">
        <v>454</v>
      </c>
      <c r="M26" s="349">
        <v>338</v>
      </c>
      <c r="N26" s="353">
        <f t="shared" si="9"/>
        <v>0</v>
      </c>
      <c r="O26" s="351">
        <f t="shared" si="10"/>
        <v>0</v>
      </c>
      <c r="P26" s="351">
        <f t="shared" si="11"/>
        <v>0</v>
      </c>
      <c r="Q26" s="351">
        <f t="shared" si="12"/>
        <v>0</v>
      </c>
      <c r="R26" s="351">
        <f t="shared" si="13"/>
        <v>0</v>
      </c>
      <c r="S26" s="352">
        <f t="shared" si="14"/>
        <v>0</v>
      </c>
      <c r="T26" s="392">
        <f t="shared" si="16"/>
        <v>0</v>
      </c>
      <c r="U26" s="393">
        <v>0</v>
      </c>
      <c r="V26" s="394">
        <v>0</v>
      </c>
      <c r="W26" s="354">
        <v>0.71</v>
      </c>
      <c r="X26" s="351">
        <v>0.97</v>
      </c>
      <c r="Y26" s="355">
        <v>0.72</v>
      </c>
    </row>
    <row r="27" spans="1:25" s="386" customFormat="1" ht="16.5" customHeight="1">
      <c r="A27" s="343" t="s">
        <v>3</v>
      </c>
      <c r="B27" s="345">
        <v>0</v>
      </c>
      <c r="C27" s="345">
        <v>0</v>
      </c>
      <c r="D27" s="345">
        <v>0</v>
      </c>
      <c r="E27" s="345">
        <v>0</v>
      </c>
      <c r="F27" s="346">
        <v>0</v>
      </c>
      <c r="G27" s="346">
        <v>0</v>
      </c>
      <c r="H27" s="344">
        <f t="shared" si="15"/>
        <v>0</v>
      </c>
      <c r="I27" s="345">
        <v>0</v>
      </c>
      <c r="J27" s="346">
        <v>0</v>
      </c>
      <c r="K27" s="347">
        <v>410</v>
      </c>
      <c r="L27" s="391">
        <v>503</v>
      </c>
      <c r="M27" s="349">
        <v>386</v>
      </c>
      <c r="N27" s="353">
        <f t="shared" si="9"/>
        <v>0</v>
      </c>
      <c r="O27" s="351">
        <f t="shared" si="10"/>
        <v>0</v>
      </c>
      <c r="P27" s="351">
        <f t="shared" si="11"/>
        <v>0</v>
      </c>
      <c r="Q27" s="351">
        <f t="shared" si="12"/>
        <v>0</v>
      </c>
      <c r="R27" s="351">
        <f t="shared" si="13"/>
        <v>0</v>
      </c>
      <c r="S27" s="352">
        <f t="shared" si="14"/>
        <v>0</v>
      </c>
      <c r="T27" s="392">
        <f t="shared" si="16"/>
        <v>0</v>
      </c>
      <c r="U27" s="393">
        <v>0</v>
      </c>
      <c r="V27" s="394">
        <v>0</v>
      </c>
      <c r="W27" s="354">
        <v>0.87</v>
      </c>
      <c r="X27" s="351">
        <v>1.07</v>
      </c>
      <c r="Y27" s="355">
        <v>0.82</v>
      </c>
    </row>
    <row r="28" spans="1:25" s="386" customFormat="1" ht="16.5" customHeight="1">
      <c r="A28" s="343" t="s">
        <v>4</v>
      </c>
      <c r="B28" s="345">
        <v>0</v>
      </c>
      <c r="C28" s="345">
        <v>0</v>
      </c>
      <c r="D28" s="345">
        <v>0</v>
      </c>
      <c r="E28" s="345">
        <v>0</v>
      </c>
      <c r="F28" s="346">
        <v>0</v>
      </c>
      <c r="G28" s="346">
        <v>0</v>
      </c>
      <c r="H28" s="344">
        <f t="shared" si="15"/>
        <v>0</v>
      </c>
      <c r="I28" s="345">
        <v>0</v>
      </c>
      <c r="J28" s="346">
        <v>2</v>
      </c>
      <c r="K28" s="347">
        <v>495</v>
      </c>
      <c r="L28" s="391">
        <v>665</v>
      </c>
      <c r="M28" s="349">
        <v>542</v>
      </c>
      <c r="N28" s="353">
        <f t="shared" si="9"/>
        <v>0</v>
      </c>
      <c r="O28" s="351">
        <f t="shared" si="10"/>
        <v>0</v>
      </c>
      <c r="P28" s="351">
        <f t="shared" si="11"/>
        <v>0</v>
      </c>
      <c r="Q28" s="351">
        <f t="shared" si="12"/>
        <v>0</v>
      </c>
      <c r="R28" s="351">
        <f t="shared" si="13"/>
        <v>0</v>
      </c>
      <c r="S28" s="352">
        <f t="shared" si="14"/>
        <v>0</v>
      </c>
      <c r="T28" s="392">
        <f t="shared" si="16"/>
        <v>0</v>
      </c>
      <c r="U28" s="393">
        <v>0</v>
      </c>
      <c r="V28" s="394">
        <v>0.3333333333333333</v>
      </c>
      <c r="W28" s="354">
        <v>1.05</v>
      </c>
      <c r="X28" s="351">
        <v>1.42</v>
      </c>
      <c r="Y28" s="355">
        <v>1.15</v>
      </c>
    </row>
    <row r="29" spans="1:25" s="386" customFormat="1" ht="16.5" customHeight="1">
      <c r="A29" s="343" t="s">
        <v>5</v>
      </c>
      <c r="B29" s="356">
        <v>0</v>
      </c>
      <c r="C29" s="356">
        <v>0</v>
      </c>
      <c r="D29" s="356">
        <v>1</v>
      </c>
      <c r="E29" s="356">
        <v>0</v>
      </c>
      <c r="F29" s="357">
        <v>0</v>
      </c>
      <c r="G29" s="357">
        <v>0</v>
      </c>
      <c r="H29" s="347">
        <f t="shared" si="15"/>
        <v>1</v>
      </c>
      <c r="I29" s="356">
        <v>0</v>
      </c>
      <c r="J29" s="357">
        <v>0</v>
      </c>
      <c r="K29" s="347">
        <v>468</v>
      </c>
      <c r="L29" s="356">
        <v>576</v>
      </c>
      <c r="M29" s="358">
        <v>491</v>
      </c>
      <c r="N29" s="354">
        <f t="shared" si="9"/>
        <v>0</v>
      </c>
      <c r="O29" s="360">
        <f t="shared" si="10"/>
        <v>0</v>
      </c>
      <c r="P29" s="360">
        <f t="shared" si="11"/>
        <v>1</v>
      </c>
      <c r="Q29" s="360">
        <f t="shared" si="12"/>
        <v>0</v>
      </c>
      <c r="R29" s="360">
        <f t="shared" si="13"/>
        <v>0</v>
      </c>
      <c r="S29" s="361">
        <f t="shared" si="14"/>
        <v>0</v>
      </c>
      <c r="T29" s="395">
        <f t="shared" si="16"/>
        <v>0.16666666666666666</v>
      </c>
      <c r="U29" s="396">
        <v>0</v>
      </c>
      <c r="V29" s="397">
        <v>0</v>
      </c>
      <c r="W29" s="354">
        <v>0.99</v>
      </c>
      <c r="X29" s="360">
        <v>1.23</v>
      </c>
      <c r="Y29" s="362">
        <v>1.04</v>
      </c>
    </row>
    <row r="30" spans="1:25" s="386" customFormat="1" ht="16.5" customHeight="1">
      <c r="A30" s="343" t="s">
        <v>6</v>
      </c>
      <c r="B30" s="356">
        <v>0</v>
      </c>
      <c r="C30" s="356">
        <v>0</v>
      </c>
      <c r="D30" s="356">
        <v>0</v>
      </c>
      <c r="E30" s="356">
        <v>0</v>
      </c>
      <c r="F30" s="357">
        <v>0</v>
      </c>
      <c r="G30" s="357">
        <v>0</v>
      </c>
      <c r="H30" s="347">
        <f t="shared" si="15"/>
        <v>0</v>
      </c>
      <c r="I30" s="356">
        <v>0</v>
      </c>
      <c r="J30" s="357">
        <v>0</v>
      </c>
      <c r="K30" s="347">
        <v>332</v>
      </c>
      <c r="L30" s="356">
        <v>470</v>
      </c>
      <c r="M30" s="358">
        <v>409</v>
      </c>
      <c r="N30" s="354">
        <f t="shared" si="9"/>
        <v>0</v>
      </c>
      <c r="O30" s="360">
        <f t="shared" si="10"/>
        <v>0</v>
      </c>
      <c r="P30" s="360">
        <f t="shared" si="11"/>
        <v>0</v>
      </c>
      <c r="Q30" s="360">
        <f t="shared" si="12"/>
        <v>0</v>
      </c>
      <c r="R30" s="360">
        <f t="shared" si="13"/>
        <v>0</v>
      </c>
      <c r="S30" s="361">
        <f t="shared" si="14"/>
        <v>0</v>
      </c>
      <c r="T30" s="395">
        <f t="shared" si="16"/>
        <v>0</v>
      </c>
      <c r="U30" s="396">
        <v>0</v>
      </c>
      <c r="V30" s="397">
        <v>0</v>
      </c>
      <c r="W30" s="354">
        <v>0.7</v>
      </c>
      <c r="X30" s="360">
        <v>1</v>
      </c>
      <c r="Y30" s="362">
        <v>0.87</v>
      </c>
    </row>
    <row r="31" spans="1:25" s="386" customFormat="1" ht="16.5" customHeight="1">
      <c r="A31" s="343" t="s">
        <v>7</v>
      </c>
      <c r="B31" s="356">
        <v>0</v>
      </c>
      <c r="C31" s="356">
        <v>0</v>
      </c>
      <c r="D31" s="356">
        <v>0</v>
      </c>
      <c r="E31" s="356">
        <v>0</v>
      </c>
      <c r="F31" s="357">
        <v>0</v>
      </c>
      <c r="G31" s="357">
        <v>0</v>
      </c>
      <c r="H31" s="347">
        <f t="shared" si="15"/>
        <v>0</v>
      </c>
      <c r="I31" s="356">
        <v>0</v>
      </c>
      <c r="J31" s="357">
        <v>0</v>
      </c>
      <c r="K31" s="347">
        <v>317</v>
      </c>
      <c r="L31" s="356">
        <v>343</v>
      </c>
      <c r="M31" s="358">
        <v>357</v>
      </c>
      <c r="N31" s="354">
        <f t="shared" si="9"/>
        <v>0</v>
      </c>
      <c r="O31" s="360">
        <f t="shared" si="10"/>
        <v>0</v>
      </c>
      <c r="P31" s="360">
        <f t="shared" si="11"/>
        <v>0</v>
      </c>
      <c r="Q31" s="360">
        <f t="shared" si="12"/>
        <v>0</v>
      </c>
      <c r="R31" s="360">
        <f t="shared" si="13"/>
        <v>0</v>
      </c>
      <c r="S31" s="361">
        <f t="shared" si="14"/>
        <v>0</v>
      </c>
      <c r="T31" s="395">
        <f t="shared" si="16"/>
        <v>0</v>
      </c>
      <c r="U31" s="396">
        <v>0</v>
      </c>
      <c r="V31" s="397">
        <v>0</v>
      </c>
      <c r="W31" s="354">
        <v>0.67</v>
      </c>
      <c r="X31" s="360">
        <v>0.73</v>
      </c>
      <c r="Y31" s="362">
        <v>0.76</v>
      </c>
    </row>
    <row r="32" spans="1:25" s="386" customFormat="1" ht="16.5" customHeight="1">
      <c r="A32" s="343" t="s">
        <v>8</v>
      </c>
      <c r="B32" s="356">
        <v>0</v>
      </c>
      <c r="C32" s="356">
        <v>0</v>
      </c>
      <c r="D32" s="356">
        <v>0</v>
      </c>
      <c r="E32" s="356">
        <v>0</v>
      </c>
      <c r="F32" s="357">
        <v>0</v>
      </c>
      <c r="G32" s="357">
        <v>0</v>
      </c>
      <c r="H32" s="347">
        <f t="shared" si="15"/>
        <v>0</v>
      </c>
      <c r="I32" s="356">
        <v>0</v>
      </c>
      <c r="J32" s="357">
        <v>0</v>
      </c>
      <c r="K32" s="347">
        <v>264</v>
      </c>
      <c r="L32" s="356">
        <v>291</v>
      </c>
      <c r="M32" s="358">
        <v>340</v>
      </c>
      <c r="N32" s="354">
        <f t="shared" si="9"/>
        <v>0</v>
      </c>
      <c r="O32" s="360">
        <f t="shared" si="10"/>
        <v>0</v>
      </c>
      <c r="P32" s="360">
        <f t="shared" si="11"/>
        <v>0</v>
      </c>
      <c r="Q32" s="360">
        <f t="shared" si="12"/>
        <v>0</v>
      </c>
      <c r="R32" s="360">
        <f t="shared" si="13"/>
        <v>0</v>
      </c>
      <c r="S32" s="361">
        <f t="shared" si="14"/>
        <v>0</v>
      </c>
      <c r="T32" s="395">
        <f t="shared" si="16"/>
        <v>0</v>
      </c>
      <c r="U32" s="396">
        <v>0</v>
      </c>
      <c r="V32" s="397">
        <v>0</v>
      </c>
      <c r="W32" s="354">
        <v>0.56</v>
      </c>
      <c r="X32" s="360">
        <v>0.62</v>
      </c>
      <c r="Y32" s="362">
        <v>0.73</v>
      </c>
    </row>
    <row r="33" spans="1:25" s="386" customFormat="1" ht="16.5" customHeight="1">
      <c r="A33" s="343" t="s">
        <v>9</v>
      </c>
      <c r="B33" s="356">
        <v>0</v>
      </c>
      <c r="C33" s="356">
        <v>0</v>
      </c>
      <c r="D33" s="356">
        <v>0</v>
      </c>
      <c r="E33" s="356">
        <v>0</v>
      </c>
      <c r="F33" s="357">
        <v>0</v>
      </c>
      <c r="G33" s="357">
        <v>0</v>
      </c>
      <c r="H33" s="347">
        <f t="shared" si="15"/>
        <v>0</v>
      </c>
      <c r="I33" s="356">
        <v>0</v>
      </c>
      <c r="J33" s="357">
        <v>0</v>
      </c>
      <c r="K33" s="347">
        <v>356</v>
      </c>
      <c r="L33" s="356">
        <v>393</v>
      </c>
      <c r="M33" s="358">
        <v>349</v>
      </c>
      <c r="N33" s="354">
        <f t="shared" si="9"/>
        <v>0</v>
      </c>
      <c r="O33" s="360">
        <f t="shared" si="10"/>
        <v>0</v>
      </c>
      <c r="P33" s="360">
        <f t="shared" si="11"/>
        <v>0</v>
      </c>
      <c r="Q33" s="360">
        <f t="shared" si="12"/>
        <v>0</v>
      </c>
      <c r="R33" s="360">
        <f t="shared" si="13"/>
        <v>0</v>
      </c>
      <c r="S33" s="361">
        <f t="shared" si="14"/>
        <v>0</v>
      </c>
      <c r="T33" s="395">
        <f t="shared" si="16"/>
        <v>0</v>
      </c>
      <c r="U33" s="396">
        <v>0</v>
      </c>
      <c r="V33" s="397">
        <v>0</v>
      </c>
      <c r="W33" s="354">
        <v>0.76</v>
      </c>
      <c r="X33" s="360">
        <v>0.83</v>
      </c>
      <c r="Y33" s="362">
        <v>0.75</v>
      </c>
    </row>
    <row r="34" spans="1:25" s="386" customFormat="1" ht="16.5" customHeight="1">
      <c r="A34" s="343" t="s">
        <v>10</v>
      </c>
      <c r="B34" s="356">
        <v>0</v>
      </c>
      <c r="C34" s="356">
        <v>0</v>
      </c>
      <c r="D34" s="356">
        <v>0</v>
      </c>
      <c r="E34" s="356">
        <v>0</v>
      </c>
      <c r="F34" s="357">
        <v>0</v>
      </c>
      <c r="G34" s="357">
        <v>0</v>
      </c>
      <c r="H34" s="347">
        <f>SUM(B34:G34)</f>
        <v>0</v>
      </c>
      <c r="I34" s="356">
        <v>0</v>
      </c>
      <c r="J34" s="357">
        <v>0</v>
      </c>
      <c r="K34" s="347">
        <v>414</v>
      </c>
      <c r="L34" s="356">
        <v>481</v>
      </c>
      <c r="M34" s="358">
        <v>406</v>
      </c>
      <c r="N34" s="354">
        <f t="shared" si="9"/>
        <v>0</v>
      </c>
      <c r="O34" s="360">
        <f t="shared" si="10"/>
        <v>0</v>
      </c>
      <c r="P34" s="360">
        <f t="shared" si="11"/>
        <v>0</v>
      </c>
      <c r="Q34" s="360">
        <f t="shared" si="12"/>
        <v>0</v>
      </c>
      <c r="R34" s="360">
        <f t="shared" si="13"/>
        <v>0</v>
      </c>
      <c r="S34" s="361">
        <f t="shared" si="14"/>
        <v>0</v>
      </c>
      <c r="T34" s="395">
        <f t="shared" si="16"/>
        <v>0</v>
      </c>
      <c r="U34" s="396">
        <v>0</v>
      </c>
      <c r="V34" s="397">
        <v>0</v>
      </c>
      <c r="W34" s="354">
        <v>0.88</v>
      </c>
      <c r="X34" s="360">
        <v>1.02</v>
      </c>
      <c r="Y34" s="362">
        <v>0.86</v>
      </c>
    </row>
    <row r="35" spans="1:25" s="386" customFormat="1" ht="16.5" customHeight="1">
      <c r="A35" s="363" t="s">
        <v>11</v>
      </c>
      <c r="B35" s="365">
        <v>0</v>
      </c>
      <c r="C35" s="365">
        <v>0</v>
      </c>
      <c r="D35" s="365">
        <v>0</v>
      </c>
      <c r="E35" s="365">
        <v>0</v>
      </c>
      <c r="F35" s="366">
        <v>0</v>
      </c>
      <c r="G35" s="366">
        <v>0</v>
      </c>
      <c r="H35" s="364">
        <f t="shared" si="15"/>
        <v>0</v>
      </c>
      <c r="I35" s="365">
        <v>0</v>
      </c>
      <c r="J35" s="366">
        <v>1</v>
      </c>
      <c r="K35" s="364">
        <v>414</v>
      </c>
      <c r="L35" s="365">
        <v>573</v>
      </c>
      <c r="M35" s="368">
        <v>436</v>
      </c>
      <c r="N35" s="372">
        <f t="shared" si="9"/>
        <v>0</v>
      </c>
      <c r="O35" s="370">
        <f t="shared" si="10"/>
        <v>0</v>
      </c>
      <c r="P35" s="370">
        <f t="shared" si="11"/>
        <v>0</v>
      </c>
      <c r="Q35" s="370">
        <f t="shared" si="12"/>
        <v>0</v>
      </c>
      <c r="R35" s="370">
        <f t="shared" si="13"/>
        <v>0</v>
      </c>
      <c r="S35" s="371">
        <f t="shared" si="14"/>
        <v>0</v>
      </c>
      <c r="T35" s="398">
        <f t="shared" si="16"/>
        <v>0</v>
      </c>
      <c r="U35" s="399">
        <v>0</v>
      </c>
      <c r="V35" s="400">
        <v>0.16666666666666666</v>
      </c>
      <c r="W35" s="372">
        <v>0.88</v>
      </c>
      <c r="X35" s="370">
        <v>1.21</v>
      </c>
      <c r="Y35" s="373">
        <v>0.92</v>
      </c>
    </row>
    <row r="36" spans="1:25" s="386" customFormat="1" ht="21.75" customHeight="1">
      <c r="A36" s="374" t="s">
        <v>60</v>
      </c>
      <c r="B36" s="198">
        <f aca="true" t="shared" si="17" ref="B36:X36">SUM(B24:B35)</f>
        <v>0</v>
      </c>
      <c r="C36" s="199">
        <f t="shared" si="17"/>
        <v>0</v>
      </c>
      <c r="D36" s="199">
        <f t="shared" si="17"/>
        <v>1</v>
      </c>
      <c r="E36" s="199">
        <f t="shared" si="17"/>
        <v>0</v>
      </c>
      <c r="F36" s="199">
        <f t="shared" si="17"/>
        <v>0</v>
      </c>
      <c r="G36" s="200">
        <f t="shared" si="17"/>
        <v>0</v>
      </c>
      <c r="H36" s="198">
        <f t="shared" si="17"/>
        <v>1</v>
      </c>
      <c r="I36" s="199">
        <f t="shared" si="17"/>
        <v>1</v>
      </c>
      <c r="J36" s="200">
        <f t="shared" si="17"/>
        <v>3</v>
      </c>
      <c r="K36" s="301">
        <f t="shared" si="17"/>
        <v>4643</v>
      </c>
      <c r="L36" s="199">
        <f t="shared" si="17"/>
        <v>5659</v>
      </c>
      <c r="M36" s="202">
        <f t="shared" si="17"/>
        <v>4773</v>
      </c>
      <c r="N36" s="308">
        <f t="shared" si="17"/>
        <v>0</v>
      </c>
      <c r="O36" s="377">
        <f t="shared" si="17"/>
        <v>0</v>
      </c>
      <c r="P36" s="377">
        <f t="shared" si="17"/>
        <v>1</v>
      </c>
      <c r="Q36" s="377">
        <f t="shared" si="17"/>
        <v>0</v>
      </c>
      <c r="R36" s="377">
        <f t="shared" si="17"/>
        <v>0</v>
      </c>
      <c r="S36" s="378">
        <f t="shared" si="17"/>
        <v>0</v>
      </c>
      <c r="T36" s="204">
        <f t="shared" si="17"/>
        <v>0.16666666666666666</v>
      </c>
      <c r="U36" s="205">
        <f t="shared" si="17"/>
        <v>0.16666666666666666</v>
      </c>
      <c r="V36" s="206">
        <f t="shared" si="17"/>
        <v>0.5</v>
      </c>
      <c r="W36" s="304">
        <v>9.86</v>
      </c>
      <c r="X36" s="205">
        <f t="shared" si="17"/>
        <v>12.04</v>
      </c>
      <c r="Y36" s="207">
        <v>10.16</v>
      </c>
    </row>
    <row r="37" spans="1:25" ht="15" customHeight="1">
      <c r="A37" s="212"/>
      <c r="B37" s="212"/>
      <c r="C37" s="212"/>
      <c r="D37" s="212"/>
      <c r="E37" s="212"/>
      <c r="F37" s="212"/>
      <c r="G37" s="212"/>
      <c r="H37" s="212"/>
      <c r="J37" s="209"/>
      <c r="L37" s="212"/>
      <c r="M37" s="212"/>
      <c r="N37" s="211" t="s">
        <v>96</v>
      </c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81"/>
    </row>
    <row r="38" ht="21.75" customHeight="1">
      <c r="A38" s="416"/>
    </row>
    <row r="39" spans="1:25" ht="25.5" customHeight="1">
      <c r="A39" s="19" t="s">
        <v>114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</row>
    <row r="40" spans="1:25" ht="16.5" customHeight="1">
      <c r="A40" s="326"/>
      <c r="B40" s="464" t="s">
        <v>56</v>
      </c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5"/>
      <c r="N40" s="461" t="s">
        <v>91</v>
      </c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9"/>
    </row>
    <row r="41" spans="1:25" ht="16.5" customHeight="1">
      <c r="A41" s="327"/>
      <c r="B41" s="466" t="s">
        <v>106</v>
      </c>
      <c r="C41" s="467"/>
      <c r="D41" s="467"/>
      <c r="E41" s="467"/>
      <c r="F41" s="467"/>
      <c r="G41" s="511"/>
      <c r="H41" s="468" t="s">
        <v>53</v>
      </c>
      <c r="I41" s="469"/>
      <c r="J41" s="469"/>
      <c r="K41" s="473" t="s">
        <v>59</v>
      </c>
      <c r="L41" s="474"/>
      <c r="M41" s="475"/>
      <c r="N41" s="466" t="s">
        <v>106</v>
      </c>
      <c r="O41" s="467"/>
      <c r="P41" s="467"/>
      <c r="Q41" s="467"/>
      <c r="R41" s="467"/>
      <c r="S41" s="511"/>
      <c r="T41" s="481" t="s">
        <v>57</v>
      </c>
      <c r="U41" s="482"/>
      <c r="V41" s="482"/>
      <c r="W41" s="470" t="s">
        <v>58</v>
      </c>
      <c r="X41" s="471"/>
      <c r="Y41" s="472"/>
    </row>
    <row r="42" spans="1:25" ht="81.75" customHeight="1">
      <c r="A42" s="328" t="s">
        <v>54</v>
      </c>
      <c r="B42" s="31" t="s">
        <v>83</v>
      </c>
      <c r="C42" s="32" t="s">
        <v>84</v>
      </c>
      <c r="D42" s="32" t="s">
        <v>85</v>
      </c>
      <c r="E42" s="32" t="s">
        <v>86</v>
      </c>
      <c r="F42" s="32" t="s">
        <v>87</v>
      </c>
      <c r="G42" s="33" t="s">
        <v>88</v>
      </c>
      <c r="H42" s="34">
        <v>2011</v>
      </c>
      <c r="I42" s="35">
        <v>2010</v>
      </c>
      <c r="J42" s="36">
        <v>2009</v>
      </c>
      <c r="K42" s="34">
        <v>2011</v>
      </c>
      <c r="L42" s="35">
        <v>2010</v>
      </c>
      <c r="M42" s="311">
        <v>2009</v>
      </c>
      <c r="N42" s="31" t="s">
        <v>83</v>
      </c>
      <c r="O42" s="32" t="s">
        <v>84</v>
      </c>
      <c r="P42" s="32" t="s">
        <v>85</v>
      </c>
      <c r="Q42" s="32" t="s">
        <v>86</v>
      </c>
      <c r="R42" s="32" t="s">
        <v>87</v>
      </c>
      <c r="S42" s="33" t="s">
        <v>88</v>
      </c>
      <c r="T42" s="34">
        <v>2011</v>
      </c>
      <c r="U42" s="35">
        <v>2010</v>
      </c>
      <c r="V42" s="36">
        <v>2009</v>
      </c>
      <c r="W42" s="34">
        <v>2011</v>
      </c>
      <c r="X42" s="35">
        <v>2010</v>
      </c>
      <c r="Y42" s="154">
        <v>2009</v>
      </c>
    </row>
    <row r="43" spans="1:25" s="386" customFormat="1" ht="16.5" customHeight="1">
      <c r="A43" s="330" t="s">
        <v>0</v>
      </c>
      <c r="B43" s="417"/>
      <c r="C43" s="418"/>
      <c r="D43" s="418"/>
      <c r="E43" s="418"/>
      <c r="F43" s="418"/>
      <c r="G43" s="419">
        <v>0</v>
      </c>
      <c r="H43" s="417">
        <f>SUM(B43:G43)</f>
        <v>0</v>
      </c>
      <c r="I43" s="418"/>
      <c r="J43" s="419"/>
      <c r="K43" s="420"/>
      <c r="L43" s="421"/>
      <c r="M43" s="422"/>
      <c r="N43" s="423">
        <f>B43/1</f>
        <v>0</v>
      </c>
      <c r="O43" s="424">
        <f aca="true" t="shared" si="18" ref="O43:O54">C43/1</f>
        <v>0</v>
      </c>
      <c r="P43" s="424">
        <f aca="true" t="shared" si="19" ref="P43:P54">D43/1</f>
        <v>0</v>
      </c>
      <c r="Q43" s="424">
        <f aca="true" t="shared" si="20" ref="Q43:Q54">E43/1</f>
        <v>0</v>
      </c>
      <c r="R43" s="424">
        <f aca="true" t="shared" si="21" ref="R43:R54">F43/1</f>
        <v>0</v>
      </c>
      <c r="S43" s="425">
        <f aca="true" t="shared" si="22" ref="S43:S54">G43/1</f>
        <v>0</v>
      </c>
      <c r="T43" s="426">
        <f>H43/6</f>
        <v>0</v>
      </c>
      <c r="U43" s="427"/>
      <c r="V43" s="428"/>
      <c r="W43" s="429"/>
      <c r="X43" s="424"/>
      <c r="Y43" s="430"/>
    </row>
    <row r="44" spans="1:25" s="386" customFormat="1" ht="16.5" customHeight="1">
      <c r="A44" s="343" t="s">
        <v>1</v>
      </c>
      <c r="B44" s="344"/>
      <c r="C44" s="345"/>
      <c r="D44" s="345"/>
      <c r="E44" s="345"/>
      <c r="F44" s="345"/>
      <c r="G44" s="346">
        <v>0</v>
      </c>
      <c r="H44" s="344">
        <f aca="true" t="shared" si="23" ref="H44:H54">SUM(B44:G44)</f>
        <v>0</v>
      </c>
      <c r="I44" s="431"/>
      <c r="J44" s="432"/>
      <c r="K44" s="347">
        <v>1</v>
      </c>
      <c r="L44" s="433"/>
      <c r="M44" s="434"/>
      <c r="N44" s="353">
        <f aca="true" t="shared" si="24" ref="N44:N54">B44/1</f>
        <v>0</v>
      </c>
      <c r="O44" s="351">
        <f t="shared" si="18"/>
        <v>0</v>
      </c>
      <c r="P44" s="351">
        <f t="shared" si="19"/>
        <v>0</v>
      </c>
      <c r="Q44" s="351">
        <f t="shared" si="20"/>
        <v>0</v>
      </c>
      <c r="R44" s="351">
        <f t="shared" si="21"/>
        <v>0</v>
      </c>
      <c r="S44" s="352">
        <f t="shared" si="22"/>
        <v>0</v>
      </c>
      <c r="T44" s="392">
        <f aca="true" t="shared" si="25" ref="T44:T54">H44/6</f>
        <v>0</v>
      </c>
      <c r="U44" s="435"/>
      <c r="V44" s="436"/>
      <c r="W44" s="437" t="s">
        <v>99</v>
      </c>
      <c r="X44" s="438"/>
      <c r="Y44" s="439"/>
    </row>
    <row r="45" spans="1:25" s="386" customFormat="1" ht="16.5" customHeight="1">
      <c r="A45" s="343" t="s">
        <v>2</v>
      </c>
      <c r="B45" s="344"/>
      <c r="C45" s="345"/>
      <c r="D45" s="345"/>
      <c r="E45" s="345"/>
      <c r="F45" s="345"/>
      <c r="G45" s="346">
        <v>0</v>
      </c>
      <c r="H45" s="344">
        <f t="shared" si="23"/>
        <v>0</v>
      </c>
      <c r="I45" s="431"/>
      <c r="J45" s="432"/>
      <c r="K45" s="347"/>
      <c r="L45" s="433"/>
      <c r="M45" s="434"/>
      <c r="N45" s="353">
        <f t="shared" si="24"/>
        <v>0</v>
      </c>
      <c r="O45" s="351">
        <f t="shared" si="18"/>
        <v>0</v>
      </c>
      <c r="P45" s="351">
        <f t="shared" si="19"/>
        <v>0</v>
      </c>
      <c r="Q45" s="351">
        <f t="shared" si="20"/>
        <v>0</v>
      </c>
      <c r="R45" s="351">
        <f t="shared" si="21"/>
        <v>0</v>
      </c>
      <c r="S45" s="352">
        <f t="shared" si="22"/>
        <v>0</v>
      </c>
      <c r="T45" s="392">
        <f t="shared" si="25"/>
        <v>0</v>
      </c>
      <c r="U45" s="435"/>
      <c r="V45" s="436"/>
      <c r="W45" s="437"/>
      <c r="X45" s="438"/>
      <c r="Y45" s="439"/>
    </row>
    <row r="46" spans="1:25" s="386" customFormat="1" ht="16.5" customHeight="1">
      <c r="A46" s="343" t="s">
        <v>3</v>
      </c>
      <c r="B46" s="344"/>
      <c r="C46" s="345"/>
      <c r="D46" s="345"/>
      <c r="E46" s="345"/>
      <c r="F46" s="345"/>
      <c r="G46" s="346">
        <v>0</v>
      </c>
      <c r="H46" s="344">
        <f t="shared" si="23"/>
        <v>0</v>
      </c>
      <c r="I46" s="431"/>
      <c r="J46" s="432"/>
      <c r="K46" s="347"/>
      <c r="L46" s="433"/>
      <c r="M46" s="434"/>
      <c r="N46" s="353">
        <f t="shared" si="24"/>
        <v>0</v>
      </c>
      <c r="O46" s="351">
        <f t="shared" si="18"/>
        <v>0</v>
      </c>
      <c r="P46" s="351">
        <f t="shared" si="19"/>
        <v>0</v>
      </c>
      <c r="Q46" s="351">
        <f t="shared" si="20"/>
        <v>0</v>
      </c>
      <c r="R46" s="351">
        <f t="shared" si="21"/>
        <v>0</v>
      </c>
      <c r="S46" s="352">
        <f t="shared" si="22"/>
        <v>0</v>
      </c>
      <c r="T46" s="392">
        <f t="shared" si="25"/>
        <v>0</v>
      </c>
      <c r="U46" s="435"/>
      <c r="V46" s="436"/>
      <c r="W46" s="437"/>
      <c r="X46" s="438"/>
      <c r="Y46" s="439"/>
    </row>
    <row r="47" spans="1:25" s="386" customFormat="1" ht="16.5" customHeight="1">
      <c r="A47" s="343" t="s">
        <v>4</v>
      </c>
      <c r="B47" s="344"/>
      <c r="C47" s="345"/>
      <c r="D47" s="345"/>
      <c r="E47" s="345"/>
      <c r="F47" s="345"/>
      <c r="G47" s="346">
        <v>0</v>
      </c>
      <c r="H47" s="344">
        <f t="shared" si="23"/>
        <v>0</v>
      </c>
      <c r="I47" s="431"/>
      <c r="J47" s="432"/>
      <c r="K47" s="347">
        <v>1</v>
      </c>
      <c r="L47" s="433"/>
      <c r="M47" s="434"/>
      <c r="N47" s="353">
        <f t="shared" si="24"/>
        <v>0</v>
      </c>
      <c r="O47" s="351">
        <f t="shared" si="18"/>
        <v>0</v>
      </c>
      <c r="P47" s="351">
        <f t="shared" si="19"/>
        <v>0</v>
      </c>
      <c r="Q47" s="351">
        <f t="shared" si="20"/>
        <v>0</v>
      </c>
      <c r="R47" s="351">
        <f t="shared" si="21"/>
        <v>0</v>
      </c>
      <c r="S47" s="352">
        <f t="shared" si="22"/>
        <v>0</v>
      </c>
      <c r="T47" s="392">
        <f t="shared" si="25"/>
        <v>0</v>
      </c>
      <c r="U47" s="435"/>
      <c r="V47" s="436"/>
      <c r="W47" s="437" t="s">
        <v>99</v>
      </c>
      <c r="X47" s="438"/>
      <c r="Y47" s="439"/>
    </row>
    <row r="48" spans="1:25" s="386" customFormat="1" ht="16.5" customHeight="1">
      <c r="A48" s="343" t="s">
        <v>5</v>
      </c>
      <c r="B48" s="347"/>
      <c r="C48" s="356"/>
      <c r="D48" s="356"/>
      <c r="E48" s="356"/>
      <c r="F48" s="356"/>
      <c r="G48" s="357">
        <v>0</v>
      </c>
      <c r="H48" s="347">
        <f t="shared" si="23"/>
        <v>0</v>
      </c>
      <c r="I48" s="440"/>
      <c r="J48" s="441"/>
      <c r="K48" s="347"/>
      <c r="L48" s="433"/>
      <c r="M48" s="434"/>
      <c r="N48" s="354">
        <f t="shared" si="24"/>
        <v>0</v>
      </c>
      <c r="O48" s="360">
        <f t="shared" si="18"/>
        <v>0</v>
      </c>
      <c r="P48" s="360">
        <f t="shared" si="19"/>
        <v>0</v>
      </c>
      <c r="Q48" s="360">
        <f t="shared" si="20"/>
        <v>0</v>
      </c>
      <c r="R48" s="360">
        <f t="shared" si="21"/>
        <v>0</v>
      </c>
      <c r="S48" s="361">
        <f t="shared" si="22"/>
        <v>0</v>
      </c>
      <c r="T48" s="395">
        <f t="shared" si="25"/>
        <v>0</v>
      </c>
      <c r="U48" s="435"/>
      <c r="V48" s="436"/>
      <c r="W48" s="437"/>
      <c r="X48" s="438"/>
      <c r="Y48" s="439"/>
    </row>
    <row r="49" spans="1:25" s="386" customFormat="1" ht="16.5" customHeight="1">
      <c r="A49" s="343" t="s">
        <v>6</v>
      </c>
      <c r="B49" s="347"/>
      <c r="C49" s="356"/>
      <c r="D49" s="356"/>
      <c r="E49" s="356"/>
      <c r="F49" s="356"/>
      <c r="G49" s="357">
        <v>0</v>
      </c>
      <c r="H49" s="347">
        <f t="shared" si="23"/>
        <v>0</v>
      </c>
      <c r="I49" s="440"/>
      <c r="J49" s="441"/>
      <c r="K49" s="347"/>
      <c r="L49" s="433"/>
      <c r="M49" s="434"/>
      <c r="N49" s="354">
        <f t="shared" si="24"/>
        <v>0</v>
      </c>
      <c r="O49" s="360">
        <f t="shared" si="18"/>
        <v>0</v>
      </c>
      <c r="P49" s="360">
        <f t="shared" si="19"/>
        <v>0</v>
      </c>
      <c r="Q49" s="360">
        <f t="shared" si="20"/>
        <v>0</v>
      </c>
      <c r="R49" s="360">
        <f t="shared" si="21"/>
        <v>0</v>
      </c>
      <c r="S49" s="361">
        <f t="shared" si="22"/>
        <v>0</v>
      </c>
      <c r="T49" s="395">
        <f t="shared" si="25"/>
        <v>0</v>
      </c>
      <c r="U49" s="435"/>
      <c r="V49" s="436"/>
      <c r="W49" s="437"/>
      <c r="X49" s="438"/>
      <c r="Y49" s="439"/>
    </row>
    <row r="50" spans="1:25" s="386" customFormat="1" ht="16.5" customHeight="1">
      <c r="A50" s="343" t="s">
        <v>7</v>
      </c>
      <c r="B50" s="347"/>
      <c r="C50" s="356"/>
      <c r="D50" s="356"/>
      <c r="E50" s="356"/>
      <c r="F50" s="356"/>
      <c r="G50" s="357">
        <v>0</v>
      </c>
      <c r="H50" s="347">
        <f t="shared" si="23"/>
        <v>0</v>
      </c>
      <c r="I50" s="440"/>
      <c r="J50" s="441"/>
      <c r="K50" s="347">
        <v>1</v>
      </c>
      <c r="L50" s="433"/>
      <c r="M50" s="434"/>
      <c r="N50" s="354">
        <f t="shared" si="24"/>
        <v>0</v>
      </c>
      <c r="O50" s="360">
        <f t="shared" si="18"/>
        <v>0</v>
      </c>
      <c r="P50" s="360">
        <f t="shared" si="19"/>
        <v>0</v>
      </c>
      <c r="Q50" s="360">
        <f t="shared" si="20"/>
        <v>0</v>
      </c>
      <c r="R50" s="360">
        <f t="shared" si="21"/>
        <v>0</v>
      </c>
      <c r="S50" s="361">
        <f t="shared" si="22"/>
        <v>0</v>
      </c>
      <c r="T50" s="395">
        <f t="shared" si="25"/>
        <v>0</v>
      </c>
      <c r="U50" s="435"/>
      <c r="V50" s="436"/>
      <c r="W50" s="437" t="s">
        <v>99</v>
      </c>
      <c r="X50" s="438"/>
      <c r="Y50" s="439"/>
    </row>
    <row r="51" spans="1:25" s="386" customFormat="1" ht="16.5" customHeight="1">
      <c r="A51" s="343" t="s">
        <v>8</v>
      </c>
      <c r="B51" s="347"/>
      <c r="C51" s="356"/>
      <c r="D51" s="356"/>
      <c r="E51" s="356"/>
      <c r="F51" s="356">
        <v>0</v>
      </c>
      <c r="G51" s="357">
        <v>0</v>
      </c>
      <c r="H51" s="347">
        <f t="shared" si="23"/>
        <v>0</v>
      </c>
      <c r="I51" s="440"/>
      <c r="J51" s="441"/>
      <c r="K51" s="347"/>
      <c r="L51" s="433"/>
      <c r="M51" s="434"/>
      <c r="N51" s="354">
        <f t="shared" si="24"/>
        <v>0</v>
      </c>
      <c r="O51" s="360">
        <f t="shared" si="18"/>
        <v>0</v>
      </c>
      <c r="P51" s="360">
        <f t="shared" si="19"/>
        <v>0</v>
      </c>
      <c r="Q51" s="360">
        <f t="shared" si="20"/>
        <v>0</v>
      </c>
      <c r="R51" s="360">
        <f t="shared" si="21"/>
        <v>0</v>
      </c>
      <c r="S51" s="361">
        <f t="shared" si="22"/>
        <v>0</v>
      </c>
      <c r="T51" s="395">
        <f t="shared" si="25"/>
        <v>0</v>
      </c>
      <c r="U51" s="435"/>
      <c r="V51" s="436"/>
      <c r="W51" s="437"/>
      <c r="X51" s="438"/>
      <c r="Y51" s="439"/>
    </row>
    <row r="52" spans="1:25" s="386" customFormat="1" ht="16.5" customHeight="1">
      <c r="A52" s="343" t="s">
        <v>9</v>
      </c>
      <c r="B52" s="347"/>
      <c r="C52" s="356"/>
      <c r="D52" s="356"/>
      <c r="E52" s="356"/>
      <c r="F52" s="356">
        <v>0</v>
      </c>
      <c r="G52" s="357">
        <v>0</v>
      </c>
      <c r="H52" s="347">
        <f t="shared" si="23"/>
        <v>0</v>
      </c>
      <c r="I52" s="440"/>
      <c r="J52" s="441"/>
      <c r="K52" s="347">
        <v>3</v>
      </c>
      <c r="L52" s="433"/>
      <c r="M52" s="434"/>
      <c r="N52" s="354">
        <f t="shared" si="24"/>
        <v>0</v>
      </c>
      <c r="O52" s="360">
        <f t="shared" si="18"/>
        <v>0</v>
      </c>
      <c r="P52" s="360">
        <f t="shared" si="19"/>
        <v>0</v>
      </c>
      <c r="Q52" s="360">
        <f t="shared" si="20"/>
        <v>0</v>
      </c>
      <c r="R52" s="360">
        <f t="shared" si="21"/>
        <v>0</v>
      </c>
      <c r="S52" s="361">
        <f t="shared" si="22"/>
        <v>0</v>
      </c>
      <c r="T52" s="395">
        <f t="shared" si="25"/>
        <v>0</v>
      </c>
      <c r="U52" s="435"/>
      <c r="V52" s="436"/>
      <c r="W52" s="437" t="s">
        <v>100</v>
      </c>
      <c r="X52" s="438"/>
      <c r="Y52" s="439"/>
    </row>
    <row r="53" spans="1:25" s="386" customFormat="1" ht="16.5" customHeight="1">
      <c r="A53" s="343" t="s">
        <v>10</v>
      </c>
      <c r="B53" s="347"/>
      <c r="C53" s="356"/>
      <c r="D53" s="356"/>
      <c r="E53" s="356"/>
      <c r="F53" s="356">
        <v>0</v>
      </c>
      <c r="G53" s="357">
        <v>0</v>
      </c>
      <c r="H53" s="347">
        <f t="shared" si="23"/>
        <v>0</v>
      </c>
      <c r="I53" s="440"/>
      <c r="J53" s="441"/>
      <c r="K53" s="347"/>
      <c r="L53" s="433"/>
      <c r="M53" s="434"/>
      <c r="N53" s="354">
        <f t="shared" si="24"/>
        <v>0</v>
      </c>
      <c r="O53" s="360">
        <f t="shared" si="18"/>
        <v>0</v>
      </c>
      <c r="P53" s="360">
        <f t="shared" si="19"/>
        <v>0</v>
      </c>
      <c r="Q53" s="360">
        <f t="shared" si="20"/>
        <v>0</v>
      </c>
      <c r="R53" s="360">
        <f t="shared" si="21"/>
        <v>0</v>
      </c>
      <c r="S53" s="361">
        <f t="shared" si="22"/>
        <v>0</v>
      </c>
      <c r="T53" s="395">
        <f t="shared" si="25"/>
        <v>0</v>
      </c>
      <c r="U53" s="435"/>
      <c r="V53" s="436"/>
      <c r="W53" s="437"/>
      <c r="X53" s="438"/>
      <c r="Y53" s="439"/>
    </row>
    <row r="54" spans="1:25" s="386" customFormat="1" ht="16.5" customHeight="1">
      <c r="A54" s="363" t="s">
        <v>11</v>
      </c>
      <c r="B54" s="364">
        <v>0</v>
      </c>
      <c r="C54" s="365">
        <v>0</v>
      </c>
      <c r="D54" s="365"/>
      <c r="E54" s="365"/>
      <c r="F54" s="365">
        <v>0</v>
      </c>
      <c r="G54" s="366">
        <v>0</v>
      </c>
      <c r="H54" s="364">
        <f t="shared" si="23"/>
        <v>0</v>
      </c>
      <c r="I54" s="442"/>
      <c r="J54" s="443"/>
      <c r="K54" s="364">
        <v>1</v>
      </c>
      <c r="L54" s="444"/>
      <c r="M54" s="445"/>
      <c r="N54" s="372">
        <f t="shared" si="24"/>
        <v>0</v>
      </c>
      <c r="O54" s="370">
        <f t="shared" si="18"/>
        <v>0</v>
      </c>
      <c r="P54" s="370">
        <f t="shared" si="19"/>
        <v>0</v>
      </c>
      <c r="Q54" s="370">
        <f t="shared" si="20"/>
        <v>0</v>
      </c>
      <c r="R54" s="370">
        <f t="shared" si="21"/>
        <v>0</v>
      </c>
      <c r="S54" s="371">
        <f t="shared" si="22"/>
        <v>0</v>
      </c>
      <c r="T54" s="398">
        <f t="shared" si="25"/>
        <v>0</v>
      </c>
      <c r="U54" s="446"/>
      <c r="V54" s="447"/>
      <c r="W54" s="448" t="s">
        <v>99</v>
      </c>
      <c r="X54" s="449"/>
      <c r="Y54" s="450"/>
    </row>
    <row r="55" spans="1:25" s="386" customFormat="1" ht="21.75" customHeight="1">
      <c r="A55" s="374" t="s">
        <v>60</v>
      </c>
      <c r="B55" s="198">
        <f aca="true" t="shared" si="26" ref="B55:Y55">SUM(B43:B54)</f>
        <v>0</v>
      </c>
      <c r="C55" s="199">
        <f t="shared" si="26"/>
        <v>0</v>
      </c>
      <c r="D55" s="199">
        <f t="shared" si="26"/>
        <v>0</v>
      </c>
      <c r="E55" s="199">
        <f t="shared" si="26"/>
        <v>0</v>
      </c>
      <c r="F55" s="199">
        <f t="shared" si="26"/>
        <v>0</v>
      </c>
      <c r="G55" s="200">
        <f t="shared" si="26"/>
        <v>0</v>
      </c>
      <c r="H55" s="198">
        <f t="shared" si="26"/>
        <v>0</v>
      </c>
      <c r="I55" s="451">
        <f t="shared" si="26"/>
        <v>0</v>
      </c>
      <c r="J55" s="452">
        <f t="shared" si="26"/>
        <v>0</v>
      </c>
      <c r="K55" s="301">
        <f t="shared" si="26"/>
        <v>7</v>
      </c>
      <c r="L55" s="453">
        <f t="shared" si="26"/>
        <v>0</v>
      </c>
      <c r="M55" s="454">
        <f t="shared" si="26"/>
        <v>0</v>
      </c>
      <c r="N55" s="308">
        <f t="shared" si="26"/>
        <v>0</v>
      </c>
      <c r="O55" s="377">
        <f t="shared" si="26"/>
        <v>0</v>
      </c>
      <c r="P55" s="377">
        <f t="shared" si="26"/>
        <v>0</v>
      </c>
      <c r="Q55" s="377">
        <f t="shared" si="26"/>
        <v>0</v>
      </c>
      <c r="R55" s="377">
        <f t="shared" si="26"/>
        <v>0</v>
      </c>
      <c r="S55" s="378">
        <f t="shared" si="26"/>
        <v>0</v>
      </c>
      <c r="T55" s="204">
        <f t="shared" si="26"/>
        <v>0</v>
      </c>
      <c r="U55" s="455">
        <f t="shared" si="26"/>
        <v>0</v>
      </c>
      <c r="V55" s="456">
        <f t="shared" si="26"/>
        <v>0</v>
      </c>
      <c r="W55" s="457" t="s">
        <v>100</v>
      </c>
      <c r="X55" s="455">
        <f t="shared" si="26"/>
        <v>0</v>
      </c>
      <c r="Y55" s="458">
        <f t="shared" si="26"/>
        <v>0</v>
      </c>
    </row>
    <row r="56" spans="1:25" ht="15" customHeight="1">
      <c r="A56" s="212"/>
      <c r="B56" s="212"/>
      <c r="C56" s="212"/>
      <c r="D56" s="212"/>
      <c r="E56" s="212"/>
      <c r="F56" s="212"/>
      <c r="G56" s="212"/>
      <c r="H56" s="212"/>
      <c r="J56" s="209"/>
      <c r="L56" s="212"/>
      <c r="M56" s="212"/>
      <c r="N56" s="211" t="s">
        <v>96</v>
      </c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81"/>
    </row>
    <row r="57" ht="21.75" customHeight="1"/>
    <row r="58" spans="1:25" ht="25.5" customHeight="1">
      <c r="A58" s="19" t="s">
        <v>82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</row>
    <row r="59" spans="1:25" ht="16.5" customHeight="1">
      <c r="A59" s="326"/>
      <c r="B59" s="464" t="s">
        <v>56</v>
      </c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5"/>
      <c r="N59" s="461" t="s">
        <v>91</v>
      </c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9"/>
    </row>
    <row r="60" spans="1:25" ht="16.5" customHeight="1">
      <c r="A60" s="327"/>
      <c r="B60" s="466" t="s">
        <v>106</v>
      </c>
      <c r="C60" s="467"/>
      <c r="D60" s="467"/>
      <c r="E60" s="467"/>
      <c r="F60" s="467"/>
      <c r="G60" s="511"/>
      <c r="H60" s="468" t="s">
        <v>53</v>
      </c>
      <c r="I60" s="469"/>
      <c r="J60" s="469"/>
      <c r="K60" s="473" t="s">
        <v>59</v>
      </c>
      <c r="L60" s="474"/>
      <c r="M60" s="475"/>
      <c r="N60" s="466" t="s">
        <v>106</v>
      </c>
      <c r="O60" s="467"/>
      <c r="P60" s="467"/>
      <c r="Q60" s="467"/>
      <c r="R60" s="467"/>
      <c r="S60" s="511"/>
      <c r="T60" s="481" t="s">
        <v>57</v>
      </c>
      <c r="U60" s="482"/>
      <c r="V60" s="482"/>
      <c r="W60" s="470" t="s">
        <v>58</v>
      </c>
      <c r="X60" s="471"/>
      <c r="Y60" s="472"/>
    </row>
    <row r="61" spans="1:25" ht="81.75" customHeight="1">
      <c r="A61" s="328" t="s">
        <v>54</v>
      </c>
      <c r="B61" s="31" t="s">
        <v>83</v>
      </c>
      <c r="C61" s="32" t="s">
        <v>84</v>
      </c>
      <c r="D61" s="32" t="s">
        <v>85</v>
      </c>
      <c r="E61" s="32" t="s">
        <v>86</v>
      </c>
      <c r="F61" s="32" t="s">
        <v>87</v>
      </c>
      <c r="G61" s="33" t="s">
        <v>88</v>
      </c>
      <c r="H61" s="34">
        <v>2011</v>
      </c>
      <c r="I61" s="35">
        <v>2010</v>
      </c>
      <c r="J61" s="36">
        <v>2009</v>
      </c>
      <c r="K61" s="34">
        <v>2011</v>
      </c>
      <c r="L61" s="35">
        <v>2010</v>
      </c>
      <c r="M61" s="311">
        <v>2009</v>
      </c>
      <c r="N61" s="31" t="s">
        <v>83</v>
      </c>
      <c r="O61" s="32" t="s">
        <v>84</v>
      </c>
      <c r="P61" s="32" t="s">
        <v>85</v>
      </c>
      <c r="Q61" s="32" t="s">
        <v>86</v>
      </c>
      <c r="R61" s="32" t="s">
        <v>87</v>
      </c>
      <c r="S61" s="33" t="s">
        <v>88</v>
      </c>
      <c r="T61" s="34">
        <v>2011</v>
      </c>
      <c r="U61" s="35">
        <v>2010</v>
      </c>
      <c r="V61" s="36">
        <v>2009</v>
      </c>
      <c r="W61" s="34">
        <v>2011</v>
      </c>
      <c r="X61" s="35">
        <v>2010</v>
      </c>
      <c r="Y61" s="154">
        <v>2009</v>
      </c>
    </row>
    <row r="62" spans="1:25" s="386" customFormat="1" ht="16.5" customHeight="1">
      <c r="A62" s="330" t="s">
        <v>0</v>
      </c>
      <c r="B62" s="331">
        <v>0</v>
      </c>
      <c r="C62" s="332">
        <v>2</v>
      </c>
      <c r="D62" s="332">
        <v>0</v>
      </c>
      <c r="E62" s="332">
        <v>0</v>
      </c>
      <c r="F62" s="332">
        <v>0</v>
      </c>
      <c r="G62" s="333">
        <v>0</v>
      </c>
      <c r="H62" s="331">
        <f>SUM(B62:G62)</f>
        <v>2</v>
      </c>
      <c r="I62" s="332">
        <v>0</v>
      </c>
      <c r="J62" s="333">
        <v>0</v>
      </c>
      <c r="K62" s="334">
        <v>48</v>
      </c>
      <c r="L62" s="459">
        <v>25</v>
      </c>
      <c r="M62" s="336">
        <v>40</v>
      </c>
      <c r="N62" s="340">
        <f aca="true" t="shared" si="27" ref="N62:S62">B62/1</f>
        <v>0</v>
      </c>
      <c r="O62" s="338">
        <f t="shared" si="27"/>
        <v>2</v>
      </c>
      <c r="P62" s="338">
        <f t="shared" si="27"/>
        <v>0</v>
      </c>
      <c r="Q62" s="338">
        <f t="shared" si="27"/>
        <v>0</v>
      </c>
      <c r="R62" s="338">
        <f t="shared" si="27"/>
        <v>0</v>
      </c>
      <c r="S62" s="339">
        <f t="shared" si="27"/>
        <v>0</v>
      </c>
      <c r="T62" s="388">
        <f>H62/6</f>
        <v>0.3333333333333333</v>
      </c>
      <c r="U62" s="389">
        <v>0</v>
      </c>
      <c r="V62" s="390">
        <v>0</v>
      </c>
      <c r="W62" s="341">
        <v>0.1</v>
      </c>
      <c r="X62" s="338">
        <v>0.05</v>
      </c>
      <c r="Y62" s="342">
        <v>0.08</v>
      </c>
    </row>
    <row r="63" spans="1:25" s="386" customFormat="1" ht="16.5" customHeight="1">
      <c r="A63" s="343" t="s">
        <v>1</v>
      </c>
      <c r="B63" s="344">
        <v>0</v>
      </c>
      <c r="C63" s="345">
        <v>0</v>
      </c>
      <c r="D63" s="345">
        <v>0</v>
      </c>
      <c r="E63" s="345">
        <v>1</v>
      </c>
      <c r="F63" s="345">
        <v>0</v>
      </c>
      <c r="G63" s="346">
        <v>0</v>
      </c>
      <c r="H63" s="344">
        <f aca="true" t="shared" si="28" ref="H63:H73">SUM(B63:G63)</f>
        <v>1</v>
      </c>
      <c r="I63" s="345">
        <v>0</v>
      </c>
      <c r="J63" s="346">
        <v>0</v>
      </c>
      <c r="K63" s="347">
        <v>27</v>
      </c>
      <c r="L63" s="460">
        <v>28</v>
      </c>
      <c r="M63" s="349">
        <v>28</v>
      </c>
      <c r="N63" s="353">
        <f aca="true" t="shared" si="29" ref="N63:N73">B63/1</f>
        <v>0</v>
      </c>
      <c r="O63" s="351">
        <f aca="true" t="shared" si="30" ref="O63:O73">C63/1</f>
        <v>0</v>
      </c>
      <c r="P63" s="351">
        <f aca="true" t="shared" si="31" ref="P63:P73">D63/1</f>
        <v>0</v>
      </c>
      <c r="Q63" s="351">
        <f aca="true" t="shared" si="32" ref="Q63:Q73">E63/1</f>
        <v>1</v>
      </c>
      <c r="R63" s="351">
        <f aca="true" t="shared" si="33" ref="R63:R73">F63/1</f>
        <v>0</v>
      </c>
      <c r="S63" s="352">
        <f aca="true" t="shared" si="34" ref="S63:S73">G63/1</f>
        <v>0</v>
      </c>
      <c r="T63" s="392">
        <f aca="true" t="shared" si="35" ref="T63:T73">H63/6</f>
        <v>0.16666666666666666</v>
      </c>
      <c r="U63" s="393">
        <v>0</v>
      </c>
      <c r="V63" s="394">
        <v>0</v>
      </c>
      <c r="W63" s="354">
        <v>0.06</v>
      </c>
      <c r="X63" s="351">
        <v>0.06</v>
      </c>
      <c r="Y63" s="355">
        <v>0.06</v>
      </c>
    </row>
    <row r="64" spans="1:25" s="386" customFormat="1" ht="16.5" customHeight="1">
      <c r="A64" s="343" t="s">
        <v>2</v>
      </c>
      <c r="B64" s="344">
        <v>0</v>
      </c>
      <c r="C64" s="345">
        <v>0</v>
      </c>
      <c r="D64" s="345">
        <v>0</v>
      </c>
      <c r="E64" s="345">
        <v>1</v>
      </c>
      <c r="F64" s="345">
        <v>0</v>
      </c>
      <c r="G64" s="346">
        <v>0</v>
      </c>
      <c r="H64" s="344">
        <f t="shared" si="28"/>
        <v>1</v>
      </c>
      <c r="I64" s="345">
        <v>0</v>
      </c>
      <c r="J64" s="346">
        <v>0</v>
      </c>
      <c r="K64" s="347">
        <v>26</v>
      </c>
      <c r="L64" s="460">
        <v>28</v>
      </c>
      <c r="M64" s="349">
        <v>34</v>
      </c>
      <c r="N64" s="353">
        <f t="shared" si="29"/>
        <v>0</v>
      </c>
      <c r="O64" s="351">
        <f t="shared" si="30"/>
        <v>0</v>
      </c>
      <c r="P64" s="351">
        <f t="shared" si="31"/>
        <v>0</v>
      </c>
      <c r="Q64" s="351">
        <f t="shared" si="32"/>
        <v>1</v>
      </c>
      <c r="R64" s="351">
        <f t="shared" si="33"/>
        <v>0</v>
      </c>
      <c r="S64" s="352">
        <f t="shared" si="34"/>
        <v>0</v>
      </c>
      <c r="T64" s="392">
        <f t="shared" si="35"/>
        <v>0.16666666666666666</v>
      </c>
      <c r="U64" s="393">
        <v>0</v>
      </c>
      <c r="V64" s="394">
        <v>0</v>
      </c>
      <c r="W64" s="354">
        <v>0.06</v>
      </c>
      <c r="X64" s="351">
        <v>0.06</v>
      </c>
      <c r="Y64" s="355">
        <v>0.07</v>
      </c>
    </row>
    <row r="65" spans="1:25" s="386" customFormat="1" ht="16.5" customHeight="1">
      <c r="A65" s="343" t="s">
        <v>3</v>
      </c>
      <c r="B65" s="344">
        <v>0</v>
      </c>
      <c r="C65" s="345">
        <v>0</v>
      </c>
      <c r="D65" s="345">
        <v>0</v>
      </c>
      <c r="E65" s="345">
        <v>0</v>
      </c>
      <c r="F65" s="345">
        <v>0</v>
      </c>
      <c r="G65" s="346">
        <v>0</v>
      </c>
      <c r="H65" s="344">
        <f t="shared" si="28"/>
        <v>0</v>
      </c>
      <c r="I65" s="345">
        <v>0</v>
      </c>
      <c r="J65" s="346">
        <v>0</v>
      </c>
      <c r="K65" s="347">
        <v>30</v>
      </c>
      <c r="L65" s="460">
        <v>28</v>
      </c>
      <c r="M65" s="349">
        <v>36</v>
      </c>
      <c r="N65" s="353">
        <f t="shared" si="29"/>
        <v>0</v>
      </c>
      <c r="O65" s="351">
        <f t="shared" si="30"/>
        <v>0</v>
      </c>
      <c r="P65" s="351">
        <f t="shared" si="31"/>
        <v>0</v>
      </c>
      <c r="Q65" s="351">
        <f t="shared" si="32"/>
        <v>0</v>
      </c>
      <c r="R65" s="351">
        <f t="shared" si="33"/>
        <v>0</v>
      </c>
      <c r="S65" s="352">
        <f t="shared" si="34"/>
        <v>0</v>
      </c>
      <c r="T65" s="392">
        <f t="shared" si="35"/>
        <v>0</v>
      </c>
      <c r="U65" s="393">
        <v>0</v>
      </c>
      <c r="V65" s="394">
        <v>0</v>
      </c>
      <c r="W65" s="354">
        <v>0.06</v>
      </c>
      <c r="X65" s="351">
        <v>0.06</v>
      </c>
      <c r="Y65" s="355">
        <v>0.08</v>
      </c>
    </row>
    <row r="66" spans="1:25" s="386" customFormat="1" ht="16.5" customHeight="1">
      <c r="A66" s="343" t="s">
        <v>4</v>
      </c>
      <c r="B66" s="344">
        <v>0</v>
      </c>
      <c r="C66" s="345">
        <v>0</v>
      </c>
      <c r="D66" s="345">
        <v>0</v>
      </c>
      <c r="E66" s="345">
        <v>0</v>
      </c>
      <c r="F66" s="345">
        <v>0</v>
      </c>
      <c r="G66" s="346">
        <v>0</v>
      </c>
      <c r="H66" s="344">
        <f t="shared" si="28"/>
        <v>0</v>
      </c>
      <c r="I66" s="345">
        <v>0</v>
      </c>
      <c r="J66" s="346">
        <v>1</v>
      </c>
      <c r="K66" s="347">
        <v>36</v>
      </c>
      <c r="L66" s="460">
        <v>36</v>
      </c>
      <c r="M66" s="349">
        <v>24</v>
      </c>
      <c r="N66" s="353">
        <f t="shared" si="29"/>
        <v>0</v>
      </c>
      <c r="O66" s="351">
        <f t="shared" si="30"/>
        <v>0</v>
      </c>
      <c r="P66" s="351">
        <f t="shared" si="31"/>
        <v>0</v>
      </c>
      <c r="Q66" s="351">
        <f t="shared" si="32"/>
        <v>0</v>
      </c>
      <c r="R66" s="351">
        <f t="shared" si="33"/>
        <v>0</v>
      </c>
      <c r="S66" s="352">
        <f t="shared" si="34"/>
        <v>0</v>
      </c>
      <c r="T66" s="392">
        <f t="shared" si="35"/>
        <v>0</v>
      </c>
      <c r="U66" s="393">
        <v>0</v>
      </c>
      <c r="V66" s="394">
        <v>0.16666666666666666</v>
      </c>
      <c r="W66" s="354">
        <v>0.08</v>
      </c>
      <c r="X66" s="351">
        <v>0.08</v>
      </c>
      <c r="Y66" s="355">
        <v>0.05</v>
      </c>
    </row>
    <row r="67" spans="1:25" s="386" customFormat="1" ht="16.5" customHeight="1">
      <c r="A67" s="343" t="s">
        <v>5</v>
      </c>
      <c r="B67" s="347">
        <v>0</v>
      </c>
      <c r="C67" s="356">
        <v>0</v>
      </c>
      <c r="D67" s="356">
        <v>0</v>
      </c>
      <c r="E67" s="356">
        <v>0</v>
      </c>
      <c r="F67" s="356">
        <v>0</v>
      </c>
      <c r="G67" s="357">
        <v>0</v>
      </c>
      <c r="H67" s="347">
        <f t="shared" si="28"/>
        <v>0</v>
      </c>
      <c r="I67" s="356">
        <v>0</v>
      </c>
      <c r="J67" s="357">
        <v>0</v>
      </c>
      <c r="K67" s="347">
        <v>35</v>
      </c>
      <c r="L67" s="348">
        <v>40</v>
      </c>
      <c r="M67" s="358">
        <v>41</v>
      </c>
      <c r="N67" s="354">
        <f t="shared" si="29"/>
        <v>0</v>
      </c>
      <c r="O67" s="360">
        <f t="shared" si="30"/>
        <v>0</v>
      </c>
      <c r="P67" s="360">
        <f t="shared" si="31"/>
        <v>0</v>
      </c>
      <c r="Q67" s="360">
        <f t="shared" si="32"/>
        <v>0</v>
      </c>
      <c r="R67" s="360">
        <f t="shared" si="33"/>
        <v>0</v>
      </c>
      <c r="S67" s="361">
        <f t="shared" si="34"/>
        <v>0</v>
      </c>
      <c r="T67" s="395">
        <f t="shared" si="35"/>
        <v>0</v>
      </c>
      <c r="U67" s="396">
        <v>0</v>
      </c>
      <c r="V67" s="397">
        <v>0</v>
      </c>
      <c r="W67" s="354">
        <v>0.07</v>
      </c>
      <c r="X67" s="360">
        <v>0.09</v>
      </c>
      <c r="Y67" s="362">
        <v>0.09</v>
      </c>
    </row>
    <row r="68" spans="1:25" s="386" customFormat="1" ht="16.5" customHeight="1">
      <c r="A68" s="343" t="s">
        <v>6</v>
      </c>
      <c r="B68" s="347"/>
      <c r="C68" s="356"/>
      <c r="D68" s="356"/>
      <c r="E68" s="356"/>
      <c r="F68" s="356">
        <v>0</v>
      </c>
      <c r="G68" s="357">
        <v>0</v>
      </c>
      <c r="H68" s="347">
        <f t="shared" si="28"/>
        <v>0</v>
      </c>
      <c r="I68" s="356">
        <v>0</v>
      </c>
      <c r="J68" s="357">
        <v>0</v>
      </c>
      <c r="K68" s="347">
        <v>53</v>
      </c>
      <c r="L68" s="348">
        <v>42</v>
      </c>
      <c r="M68" s="358">
        <v>46</v>
      </c>
      <c r="N68" s="354">
        <f t="shared" si="29"/>
        <v>0</v>
      </c>
      <c r="O68" s="360">
        <f t="shared" si="30"/>
        <v>0</v>
      </c>
      <c r="P68" s="360">
        <f t="shared" si="31"/>
        <v>0</v>
      </c>
      <c r="Q68" s="360">
        <f t="shared" si="32"/>
        <v>0</v>
      </c>
      <c r="R68" s="360">
        <f t="shared" si="33"/>
        <v>0</v>
      </c>
      <c r="S68" s="361">
        <f t="shared" si="34"/>
        <v>0</v>
      </c>
      <c r="T68" s="395">
        <f t="shared" si="35"/>
        <v>0</v>
      </c>
      <c r="U68" s="396">
        <v>0</v>
      </c>
      <c r="V68" s="397">
        <v>0</v>
      </c>
      <c r="W68" s="354">
        <v>0.11</v>
      </c>
      <c r="X68" s="360">
        <v>0.09</v>
      </c>
      <c r="Y68" s="362">
        <v>0.1</v>
      </c>
    </row>
    <row r="69" spans="1:25" s="386" customFormat="1" ht="16.5" customHeight="1">
      <c r="A69" s="343" t="s">
        <v>7</v>
      </c>
      <c r="B69" s="347">
        <v>1</v>
      </c>
      <c r="C69" s="356">
        <v>0</v>
      </c>
      <c r="D69" s="356">
        <v>0</v>
      </c>
      <c r="E69" s="356">
        <v>0</v>
      </c>
      <c r="F69" s="356">
        <v>0</v>
      </c>
      <c r="G69" s="357">
        <v>0</v>
      </c>
      <c r="H69" s="347">
        <f t="shared" si="28"/>
        <v>1</v>
      </c>
      <c r="I69" s="356">
        <v>1</v>
      </c>
      <c r="J69" s="357">
        <v>0</v>
      </c>
      <c r="K69" s="347">
        <v>46</v>
      </c>
      <c r="L69" s="348">
        <v>58</v>
      </c>
      <c r="M69" s="358">
        <v>44</v>
      </c>
      <c r="N69" s="354">
        <f t="shared" si="29"/>
        <v>1</v>
      </c>
      <c r="O69" s="360">
        <f t="shared" si="30"/>
        <v>0</v>
      </c>
      <c r="P69" s="360">
        <f t="shared" si="31"/>
        <v>0</v>
      </c>
      <c r="Q69" s="360">
        <f t="shared" si="32"/>
        <v>0</v>
      </c>
      <c r="R69" s="360">
        <f t="shared" si="33"/>
        <v>0</v>
      </c>
      <c r="S69" s="361">
        <f t="shared" si="34"/>
        <v>0</v>
      </c>
      <c r="T69" s="395">
        <f t="shared" si="35"/>
        <v>0.16666666666666666</v>
      </c>
      <c r="U69" s="396">
        <v>0.16666666666666666</v>
      </c>
      <c r="V69" s="397">
        <v>0</v>
      </c>
      <c r="W69" s="354">
        <v>0.1</v>
      </c>
      <c r="X69" s="360">
        <v>0.12</v>
      </c>
      <c r="Y69" s="362">
        <v>0.09</v>
      </c>
    </row>
    <row r="70" spans="1:25" s="386" customFormat="1" ht="16.5" customHeight="1">
      <c r="A70" s="343" t="s">
        <v>8</v>
      </c>
      <c r="B70" s="347"/>
      <c r="C70" s="356"/>
      <c r="D70" s="356"/>
      <c r="E70" s="356"/>
      <c r="F70" s="356">
        <v>0</v>
      </c>
      <c r="G70" s="357">
        <v>0</v>
      </c>
      <c r="H70" s="347">
        <f t="shared" si="28"/>
        <v>0</v>
      </c>
      <c r="I70" s="356">
        <v>1</v>
      </c>
      <c r="J70" s="357">
        <v>0</v>
      </c>
      <c r="K70" s="347">
        <v>59</v>
      </c>
      <c r="L70" s="348">
        <v>56</v>
      </c>
      <c r="M70" s="358">
        <v>46</v>
      </c>
      <c r="N70" s="354">
        <f t="shared" si="29"/>
        <v>0</v>
      </c>
      <c r="O70" s="360">
        <f t="shared" si="30"/>
        <v>0</v>
      </c>
      <c r="P70" s="360">
        <f t="shared" si="31"/>
        <v>0</v>
      </c>
      <c r="Q70" s="360">
        <f t="shared" si="32"/>
        <v>0</v>
      </c>
      <c r="R70" s="360">
        <f t="shared" si="33"/>
        <v>0</v>
      </c>
      <c r="S70" s="361">
        <f t="shared" si="34"/>
        <v>0</v>
      </c>
      <c r="T70" s="395">
        <f t="shared" si="35"/>
        <v>0</v>
      </c>
      <c r="U70" s="396">
        <v>0.16666666666666666</v>
      </c>
      <c r="V70" s="397">
        <v>0</v>
      </c>
      <c r="W70" s="354">
        <v>0.13</v>
      </c>
      <c r="X70" s="360">
        <v>0.12</v>
      </c>
      <c r="Y70" s="362">
        <v>0.1</v>
      </c>
    </row>
    <row r="71" spans="1:25" s="386" customFormat="1" ht="16.5" customHeight="1">
      <c r="A71" s="343" t="s">
        <v>9</v>
      </c>
      <c r="B71" s="347"/>
      <c r="C71" s="356"/>
      <c r="D71" s="356"/>
      <c r="E71" s="356"/>
      <c r="F71" s="356">
        <v>0</v>
      </c>
      <c r="G71" s="357">
        <v>0</v>
      </c>
      <c r="H71" s="347">
        <f t="shared" si="28"/>
        <v>0</v>
      </c>
      <c r="I71" s="356">
        <v>2</v>
      </c>
      <c r="J71" s="357">
        <v>0</v>
      </c>
      <c r="K71" s="347">
        <v>53</v>
      </c>
      <c r="L71" s="348">
        <v>41</v>
      </c>
      <c r="M71" s="358">
        <v>35</v>
      </c>
      <c r="N71" s="354">
        <f t="shared" si="29"/>
        <v>0</v>
      </c>
      <c r="O71" s="360">
        <f t="shared" si="30"/>
        <v>0</v>
      </c>
      <c r="P71" s="360">
        <f t="shared" si="31"/>
        <v>0</v>
      </c>
      <c r="Q71" s="360">
        <f t="shared" si="32"/>
        <v>0</v>
      </c>
      <c r="R71" s="360">
        <f t="shared" si="33"/>
        <v>0</v>
      </c>
      <c r="S71" s="361">
        <f t="shared" si="34"/>
        <v>0</v>
      </c>
      <c r="T71" s="395">
        <f t="shared" si="35"/>
        <v>0</v>
      </c>
      <c r="U71" s="396">
        <v>0.3333333333333333</v>
      </c>
      <c r="V71" s="397">
        <v>0</v>
      </c>
      <c r="W71" s="354">
        <v>0.11</v>
      </c>
      <c r="X71" s="360">
        <v>0.09</v>
      </c>
      <c r="Y71" s="362">
        <v>0.07</v>
      </c>
    </row>
    <row r="72" spans="1:25" s="386" customFormat="1" ht="16.5" customHeight="1">
      <c r="A72" s="343" t="s">
        <v>10</v>
      </c>
      <c r="B72" s="347"/>
      <c r="C72" s="356"/>
      <c r="D72" s="356"/>
      <c r="E72" s="356"/>
      <c r="F72" s="356">
        <v>0</v>
      </c>
      <c r="G72" s="357">
        <v>0</v>
      </c>
      <c r="H72" s="347">
        <f t="shared" si="28"/>
        <v>0</v>
      </c>
      <c r="I72" s="356">
        <v>0</v>
      </c>
      <c r="J72" s="357">
        <v>0</v>
      </c>
      <c r="K72" s="347">
        <v>32</v>
      </c>
      <c r="L72" s="348">
        <v>53</v>
      </c>
      <c r="M72" s="358">
        <v>38</v>
      </c>
      <c r="N72" s="354">
        <f t="shared" si="29"/>
        <v>0</v>
      </c>
      <c r="O72" s="360">
        <f t="shared" si="30"/>
        <v>0</v>
      </c>
      <c r="P72" s="360">
        <f t="shared" si="31"/>
        <v>0</v>
      </c>
      <c r="Q72" s="360">
        <f t="shared" si="32"/>
        <v>0</v>
      </c>
      <c r="R72" s="360">
        <f t="shared" si="33"/>
        <v>0</v>
      </c>
      <c r="S72" s="361">
        <f t="shared" si="34"/>
        <v>0</v>
      </c>
      <c r="T72" s="395">
        <f t="shared" si="35"/>
        <v>0</v>
      </c>
      <c r="U72" s="396">
        <v>0</v>
      </c>
      <c r="V72" s="397">
        <v>0</v>
      </c>
      <c r="W72" s="354">
        <v>0.07</v>
      </c>
      <c r="X72" s="360">
        <v>0.11</v>
      </c>
      <c r="Y72" s="362">
        <v>0.08</v>
      </c>
    </row>
    <row r="73" spans="1:25" s="386" customFormat="1" ht="16.5" customHeight="1">
      <c r="A73" s="363" t="s">
        <v>11</v>
      </c>
      <c r="B73" s="364">
        <v>0</v>
      </c>
      <c r="C73" s="365">
        <v>0</v>
      </c>
      <c r="D73" s="365">
        <v>1</v>
      </c>
      <c r="E73" s="365">
        <v>0</v>
      </c>
      <c r="F73" s="365">
        <v>0</v>
      </c>
      <c r="G73" s="366">
        <v>0</v>
      </c>
      <c r="H73" s="364">
        <f t="shared" si="28"/>
        <v>1</v>
      </c>
      <c r="I73" s="365">
        <v>0</v>
      </c>
      <c r="J73" s="366">
        <v>0</v>
      </c>
      <c r="K73" s="364">
        <v>36</v>
      </c>
      <c r="L73" s="367">
        <v>45</v>
      </c>
      <c r="M73" s="368">
        <v>40</v>
      </c>
      <c r="N73" s="372">
        <f t="shared" si="29"/>
        <v>0</v>
      </c>
      <c r="O73" s="370">
        <f t="shared" si="30"/>
        <v>0</v>
      </c>
      <c r="P73" s="370">
        <f t="shared" si="31"/>
        <v>1</v>
      </c>
      <c r="Q73" s="370">
        <f t="shared" si="32"/>
        <v>0</v>
      </c>
      <c r="R73" s="370">
        <f t="shared" si="33"/>
        <v>0</v>
      </c>
      <c r="S73" s="371">
        <f t="shared" si="34"/>
        <v>0</v>
      </c>
      <c r="T73" s="398">
        <f t="shared" si="35"/>
        <v>0.16666666666666666</v>
      </c>
      <c r="U73" s="399">
        <v>0</v>
      </c>
      <c r="V73" s="400">
        <v>0</v>
      </c>
      <c r="W73" s="372">
        <v>0.08</v>
      </c>
      <c r="X73" s="370">
        <v>0.1</v>
      </c>
      <c r="Y73" s="373">
        <v>0.08</v>
      </c>
    </row>
    <row r="74" spans="1:25" s="386" customFormat="1" ht="21.75" customHeight="1">
      <c r="A74" s="374" t="s">
        <v>60</v>
      </c>
      <c r="B74" s="198">
        <f aca="true" t="shared" si="36" ref="B74:V74">SUM(B62:B73)</f>
        <v>1</v>
      </c>
      <c r="C74" s="199">
        <f t="shared" si="36"/>
        <v>2</v>
      </c>
      <c r="D74" s="199">
        <f t="shared" si="36"/>
        <v>1</v>
      </c>
      <c r="E74" s="199">
        <f t="shared" si="36"/>
        <v>2</v>
      </c>
      <c r="F74" s="199">
        <f t="shared" si="36"/>
        <v>0</v>
      </c>
      <c r="G74" s="200">
        <f t="shared" si="36"/>
        <v>0</v>
      </c>
      <c r="H74" s="198">
        <f t="shared" si="36"/>
        <v>6</v>
      </c>
      <c r="I74" s="199">
        <f t="shared" si="36"/>
        <v>4</v>
      </c>
      <c r="J74" s="200">
        <f t="shared" si="36"/>
        <v>1</v>
      </c>
      <c r="K74" s="301">
        <f t="shared" si="36"/>
        <v>481</v>
      </c>
      <c r="L74" s="413">
        <f t="shared" si="36"/>
        <v>480</v>
      </c>
      <c r="M74" s="202">
        <f t="shared" si="36"/>
        <v>452</v>
      </c>
      <c r="N74" s="308">
        <f t="shared" si="36"/>
        <v>1</v>
      </c>
      <c r="O74" s="377">
        <f t="shared" si="36"/>
        <v>2</v>
      </c>
      <c r="P74" s="377">
        <f t="shared" si="36"/>
        <v>1</v>
      </c>
      <c r="Q74" s="377">
        <f t="shared" si="36"/>
        <v>2</v>
      </c>
      <c r="R74" s="377">
        <f t="shared" si="36"/>
        <v>0</v>
      </c>
      <c r="S74" s="378">
        <f t="shared" si="36"/>
        <v>0</v>
      </c>
      <c r="T74" s="204">
        <f t="shared" si="36"/>
        <v>0.9999999999999999</v>
      </c>
      <c r="U74" s="205">
        <f t="shared" si="36"/>
        <v>0.6666666666666666</v>
      </c>
      <c r="V74" s="206">
        <f t="shared" si="36"/>
        <v>0.16666666666666666</v>
      </c>
      <c r="W74" s="304">
        <v>1.02</v>
      </c>
      <c r="X74" s="205">
        <v>1.02</v>
      </c>
      <c r="Y74" s="207">
        <v>0.96</v>
      </c>
    </row>
    <row r="75" spans="1:25" ht="15" customHeight="1">
      <c r="A75" s="212"/>
      <c r="B75" s="212"/>
      <c r="C75" s="212"/>
      <c r="D75" s="212"/>
      <c r="E75" s="212"/>
      <c r="F75" s="212"/>
      <c r="G75" s="212"/>
      <c r="H75" s="212"/>
      <c r="J75" s="209"/>
      <c r="L75" s="212"/>
      <c r="M75" s="212"/>
      <c r="N75" s="211" t="s">
        <v>96</v>
      </c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81"/>
    </row>
    <row r="76" ht="21.75" customHeight="1"/>
  </sheetData>
  <sheetProtection/>
  <mergeCells count="32">
    <mergeCell ref="B40:M40"/>
    <mergeCell ref="N40:Y40"/>
    <mergeCell ref="B41:G41"/>
    <mergeCell ref="H41:J41"/>
    <mergeCell ref="K41:M41"/>
    <mergeCell ref="N41:S41"/>
    <mergeCell ref="T41:V41"/>
    <mergeCell ref="W41:Y41"/>
    <mergeCell ref="N60:S60"/>
    <mergeCell ref="T60:V60"/>
    <mergeCell ref="B59:M59"/>
    <mergeCell ref="B60:G60"/>
    <mergeCell ref="H60:J60"/>
    <mergeCell ref="K60:M6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W22:Y22"/>
    <mergeCell ref="N21:Y21"/>
    <mergeCell ref="B21:M21"/>
    <mergeCell ref="B22:G22"/>
    <mergeCell ref="H22:J22"/>
    <mergeCell ref="K22:M22"/>
    <mergeCell ref="N22:S22"/>
    <mergeCell ref="T22:V22"/>
  </mergeCells>
  <printOptions/>
  <pageMargins left="0.3937007874015748" right="0.07874015748031496" top="0.3937007874015748" bottom="0.15748031496062992" header="0.4724409448818898" footer="0.15748031496062992"/>
  <pageSetup fitToHeight="1" fitToWidth="1" horizontalDpi="1200" verticalDpi="1200" orientation="portrait" paperSize="9" scale="56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B65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25390625" style="214" customWidth="1"/>
    <col min="13" max="15" width="10.00390625" style="280" customWidth="1"/>
    <col min="16" max="25" width="7.375" style="214" customWidth="1"/>
    <col min="26" max="28" width="8.625" style="280" customWidth="1"/>
    <col min="29" max="16384" width="9.00390625" style="212" customWidth="1"/>
  </cols>
  <sheetData>
    <row r="1" spans="1:28" s="150" customFormat="1" ht="24.75" customHeight="1">
      <c r="A1" s="19" t="s">
        <v>107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  <c r="AA1" s="22"/>
      <c r="AB1" s="24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102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102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15" t="s">
        <v>54</v>
      </c>
      <c r="B4" s="216" t="s">
        <v>55</v>
      </c>
      <c r="C4" s="217" t="s">
        <v>83</v>
      </c>
      <c r="D4" s="218" t="s">
        <v>84</v>
      </c>
      <c r="E4" s="218" t="s">
        <v>85</v>
      </c>
      <c r="F4" s="218" t="s">
        <v>52</v>
      </c>
      <c r="G4" s="218" t="s">
        <v>86</v>
      </c>
      <c r="H4" s="218" t="s">
        <v>87</v>
      </c>
      <c r="I4" s="219" t="s">
        <v>88</v>
      </c>
      <c r="J4" s="220" t="s">
        <v>108</v>
      </c>
      <c r="K4" s="221" t="s">
        <v>95</v>
      </c>
      <c r="L4" s="222" t="s">
        <v>94</v>
      </c>
      <c r="M4" s="220" t="s">
        <v>108</v>
      </c>
      <c r="N4" s="223" t="s">
        <v>95</v>
      </c>
      <c r="O4" s="224" t="s">
        <v>94</v>
      </c>
      <c r="P4" s="217" t="s">
        <v>83</v>
      </c>
      <c r="Q4" s="218" t="s">
        <v>84</v>
      </c>
      <c r="R4" s="218" t="s">
        <v>85</v>
      </c>
      <c r="S4" s="218" t="s">
        <v>52</v>
      </c>
      <c r="T4" s="218" t="s">
        <v>86</v>
      </c>
      <c r="U4" s="218" t="s">
        <v>87</v>
      </c>
      <c r="V4" s="219" t="s">
        <v>88</v>
      </c>
      <c r="W4" s="220" t="s">
        <v>108</v>
      </c>
      <c r="X4" s="221" t="s">
        <v>95</v>
      </c>
      <c r="Y4" s="222" t="s">
        <v>94</v>
      </c>
      <c r="Z4" s="220" t="s">
        <v>108</v>
      </c>
      <c r="AA4" s="223" t="s">
        <v>95</v>
      </c>
      <c r="AB4" s="225" t="s">
        <v>94</v>
      </c>
    </row>
    <row r="5" spans="1:28" s="236" customFormat="1" ht="13.5" customHeight="1">
      <c r="A5" s="476">
        <v>9</v>
      </c>
      <c r="B5" s="156" t="s">
        <v>35</v>
      </c>
      <c r="C5" s="226">
        <v>0</v>
      </c>
      <c r="D5" s="227">
        <v>0</v>
      </c>
      <c r="E5" s="227">
        <v>0</v>
      </c>
      <c r="F5" s="227">
        <v>2</v>
      </c>
      <c r="G5" s="227">
        <v>0</v>
      </c>
      <c r="H5" s="227">
        <v>0</v>
      </c>
      <c r="I5" s="228">
        <v>0</v>
      </c>
      <c r="J5" s="226">
        <f>SUM(C5:I5)</f>
        <v>2</v>
      </c>
      <c r="K5" s="227">
        <v>0</v>
      </c>
      <c r="L5" s="228">
        <v>3</v>
      </c>
      <c r="M5" s="117">
        <v>568</v>
      </c>
      <c r="N5" s="229">
        <v>452</v>
      </c>
      <c r="O5" s="230">
        <v>838</v>
      </c>
      <c r="P5" s="231">
        <f>C5/3</f>
        <v>0</v>
      </c>
      <c r="Q5" s="163">
        <f>D5/6</f>
        <v>0</v>
      </c>
      <c r="R5" s="163">
        <f>E5/5</f>
        <v>0</v>
      </c>
      <c r="S5" s="163">
        <f>F5/11</f>
        <v>0.18181818181818182</v>
      </c>
      <c r="T5" s="163">
        <f>G5/4</f>
        <v>0</v>
      </c>
      <c r="U5" s="163">
        <f>H5/4</f>
        <v>0</v>
      </c>
      <c r="V5" s="232">
        <f>I5/4</f>
        <v>0</v>
      </c>
      <c r="W5" s="162">
        <f>J5/37</f>
        <v>0.05405405405405406</v>
      </c>
      <c r="X5" s="163">
        <v>0</v>
      </c>
      <c r="Y5" s="232">
        <v>0.08108108108108109</v>
      </c>
      <c r="Z5" s="233">
        <v>0.19</v>
      </c>
      <c r="AA5" s="234">
        <v>0.15</v>
      </c>
      <c r="AB5" s="235">
        <v>0.28</v>
      </c>
    </row>
    <row r="6" spans="1:28" s="236" customFormat="1" ht="13.5" customHeight="1">
      <c r="A6" s="477"/>
      <c r="B6" s="18" t="s">
        <v>36</v>
      </c>
      <c r="C6" s="237">
        <v>0</v>
      </c>
      <c r="D6" s="238">
        <v>0</v>
      </c>
      <c r="E6" s="238">
        <v>0</v>
      </c>
      <c r="F6" s="238">
        <v>3</v>
      </c>
      <c r="G6" s="238">
        <v>0</v>
      </c>
      <c r="H6" s="238">
        <v>0</v>
      </c>
      <c r="I6" s="239">
        <v>0</v>
      </c>
      <c r="J6" s="237">
        <f>SUM(C6:I6)</f>
        <v>3</v>
      </c>
      <c r="K6" s="238">
        <v>6</v>
      </c>
      <c r="L6" s="239">
        <v>1</v>
      </c>
      <c r="M6" s="44">
        <v>750</v>
      </c>
      <c r="N6" s="240">
        <v>448</v>
      </c>
      <c r="O6" s="241">
        <v>1004</v>
      </c>
      <c r="P6" s="242">
        <f aca="true" t="shared" si="0" ref="P6:P57">C6/3</f>
        <v>0</v>
      </c>
      <c r="Q6" s="168">
        <f aca="true" t="shared" si="1" ref="Q6:Q57">D6/6</f>
        <v>0</v>
      </c>
      <c r="R6" s="168">
        <f aca="true" t="shared" si="2" ref="R6:R57">E6/5</f>
        <v>0</v>
      </c>
      <c r="S6" s="168">
        <f aca="true" t="shared" si="3" ref="S6:S57">F6/11</f>
        <v>0.2727272727272727</v>
      </c>
      <c r="T6" s="168">
        <f aca="true" t="shared" si="4" ref="T6:T57">G6/4</f>
        <v>0</v>
      </c>
      <c r="U6" s="168">
        <f aca="true" t="shared" si="5" ref="U6:U57">H6/4</f>
        <v>0</v>
      </c>
      <c r="V6" s="243">
        <f aca="true" t="shared" si="6" ref="V6:V57">I6/4</f>
        <v>0</v>
      </c>
      <c r="W6" s="167">
        <f>J6/37</f>
        <v>0.08108108108108109</v>
      </c>
      <c r="X6" s="168">
        <v>0.16216216216216217</v>
      </c>
      <c r="Y6" s="243">
        <v>0.02702702702702703</v>
      </c>
      <c r="Z6" s="244">
        <v>0.25</v>
      </c>
      <c r="AA6" s="245">
        <v>0.15</v>
      </c>
      <c r="AB6" s="197">
        <v>0.33</v>
      </c>
    </row>
    <row r="7" spans="1:28" s="236" customFormat="1" ht="13.5" customHeight="1">
      <c r="A7" s="477"/>
      <c r="B7" s="18" t="s">
        <v>37</v>
      </c>
      <c r="C7" s="237">
        <v>0</v>
      </c>
      <c r="D7" s="238">
        <v>0</v>
      </c>
      <c r="E7" s="238">
        <v>1</v>
      </c>
      <c r="F7" s="238">
        <v>2</v>
      </c>
      <c r="G7" s="238">
        <v>0</v>
      </c>
      <c r="H7" s="238">
        <v>0</v>
      </c>
      <c r="I7" s="239">
        <v>0</v>
      </c>
      <c r="J7" s="237">
        <f aca="true" t="shared" si="7" ref="J7:J21">SUM(C7:I7)</f>
        <v>3</v>
      </c>
      <c r="K7" s="238">
        <v>2</v>
      </c>
      <c r="L7" s="239">
        <v>3</v>
      </c>
      <c r="M7" s="44">
        <v>715</v>
      </c>
      <c r="N7" s="240">
        <v>485</v>
      </c>
      <c r="O7" s="241">
        <v>932</v>
      </c>
      <c r="P7" s="242">
        <f t="shared" si="0"/>
        <v>0</v>
      </c>
      <c r="Q7" s="168">
        <f t="shared" si="1"/>
        <v>0</v>
      </c>
      <c r="R7" s="168">
        <f t="shared" si="2"/>
        <v>0.2</v>
      </c>
      <c r="S7" s="168">
        <f t="shared" si="3"/>
        <v>0.18181818181818182</v>
      </c>
      <c r="T7" s="168">
        <f t="shared" si="4"/>
        <v>0</v>
      </c>
      <c r="U7" s="168">
        <f t="shared" si="5"/>
        <v>0</v>
      </c>
      <c r="V7" s="243">
        <f t="shared" si="6"/>
        <v>0</v>
      </c>
      <c r="W7" s="167">
        <f>J7/37</f>
        <v>0.08108108108108109</v>
      </c>
      <c r="X7" s="168">
        <v>0.05405405405405406</v>
      </c>
      <c r="Y7" s="243">
        <v>0.08108108108108109</v>
      </c>
      <c r="Z7" s="244">
        <v>0.24</v>
      </c>
      <c r="AA7" s="245">
        <v>0.16</v>
      </c>
      <c r="AB7" s="197">
        <v>0.31</v>
      </c>
    </row>
    <row r="8" spans="1:28" s="236" customFormat="1" ht="13.5" customHeight="1">
      <c r="A8" s="478"/>
      <c r="B8" s="174" t="s">
        <v>38</v>
      </c>
      <c r="C8" s="246">
        <v>0</v>
      </c>
      <c r="D8" s="247">
        <v>0</v>
      </c>
      <c r="E8" s="247">
        <v>4</v>
      </c>
      <c r="F8" s="247">
        <v>6</v>
      </c>
      <c r="G8" s="247">
        <v>1</v>
      </c>
      <c r="H8" s="247">
        <v>0</v>
      </c>
      <c r="I8" s="248">
        <v>0</v>
      </c>
      <c r="J8" s="246">
        <f t="shared" si="7"/>
        <v>11</v>
      </c>
      <c r="K8" s="247">
        <v>1</v>
      </c>
      <c r="L8" s="248">
        <v>3</v>
      </c>
      <c r="M8" s="59">
        <v>913</v>
      </c>
      <c r="N8" s="249">
        <v>292</v>
      </c>
      <c r="O8" s="250">
        <v>1191</v>
      </c>
      <c r="P8" s="251">
        <f t="shared" si="0"/>
        <v>0</v>
      </c>
      <c r="Q8" s="180">
        <f t="shared" si="1"/>
        <v>0</v>
      </c>
      <c r="R8" s="180">
        <f t="shared" si="2"/>
        <v>0.8</v>
      </c>
      <c r="S8" s="180">
        <f t="shared" si="3"/>
        <v>0.5454545454545454</v>
      </c>
      <c r="T8" s="180">
        <f t="shared" si="4"/>
        <v>0.25</v>
      </c>
      <c r="U8" s="180">
        <f t="shared" si="5"/>
        <v>0</v>
      </c>
      <c r="V8" s="252">
        <f t="shared" si="6"/>
        <v>0</v>
      </c>
      <c r="W8" s="179">
        <f>J8/37</f>
        <v>0.2972972972972973</v>
      </c>
      <c r="X8" s="180">
        <v>0.02702702702702703</v>
      </c>
      <c r="Y8" s="252">
        <v>0.08108108108108109</v>
      </c>
      <c r="Z8" s="253">
        <v>0.3</v>
      </c>
      <c r="AA8" s="254">
        <v>0.1</v>
      </c>
      <c r="AB8" s="255">
        <v>0.39</v>
      </c>
    </row>
    <row r="9" spans="1:28" s="164" customFormat="1" ht="13.5" customHeight="1">
      <c r="A9" s="484">
        <v>10</v>
      </c>
      <c r="B9" s="256">
        <v>40</v>
      </c>
      <c r="C9" s="44">
        <v>0</v>
      </c>
      <c r="D9" s="71">
        <v>0</v>
      </c>
      <c r="E9" s="71">
        <v>1</v>
      </c>
      <c r="F9" s="71">
        <v>7</v>
      </c>
      <c r="G9" s="71">
        <v>0</v>
      </c>
      <c r="H9" s="71">
        <v>2</v>
      </c>
      <c r="I9" s="72">
        <v>0</v>
      </c>
      <c r="J9" s="44">
        <f t="shared" si="7"/>
        <v>10</v>
      </c>
      <c r="K9" s="71">
        <v>2</v>
      </c>
      <c r="L9" s="72">
        <v>4</v>
      </c>
      <c r="M9" s="45">
        <v>1068</v>
      </c>
      <c r="N9" s="46">
        <v>347</v>
      </c>
      <c r="O9" s="47">
        <v>1276</v>
      </c>
      <c r="P9" s="257">
        <f t="shared" si="0"/>
        <v>0</v>
      </c>
      <c r="Q9" s="168">
        <f t="shared" si="1"/>
        <v>0</v>
      </c>
      <c r="R9" s="168">
        <f t="shared" si="2"/>
        <v>0.2</v>
      </c>
      <c r="S9" s="168">
        <f t="shared" si="3"/>
        <v>0.6363636363636364</v>
      </c>
      <c r="T9" s="168">
        <f t="shared" si="4"/>
        <v>0</v>
      </c>
      <c r="U9" s="168">
        <f t="shared" si="5"/>
        <v>0.5</v>
      </c>
      <c r="V9" s="243">
        <f t="shared" si="6"/>
        <v>0</v>
      </c>
      <c r="W9" s="51">
        <f>J9/37</f>
        <v>0.2702702702702703</v>
      </c>
      <c r="X9" s="49">
        <v>0.05405405405405406</v>
      </c>
      <c r="Y9" s="50">
        <v>0.10810810810810811</v>
      </c>
      <c r="Z9" s="244">
        <v>0.35</v>
      </c>
      <c r="AA9" s="245">
        <v>0.11</v>
      </c>
      <c r="AB9" s="197">
        <v>0.42</v>
      </c>
    </row>
    <row r="10" spans="1:28" s="164" customFormat="1" ht="13.5" customHeight="1">
      <c r="A10" s="485"/>
      <c r="B10" s="256">
        <v>41</v>
      </c>
      <c r="C10" s="44">
        <v>0</v>
      </c>
      <c r="D10" s="71">
        <v>0</v>
      </c>
      <c r="E10" s="71">
        <v>1</v>
      </c>
      <c r="F10" s="71">
        <v>1</v>
      </c>
      <c r="G10" s="71">
        <v>0</v>
      </c>
      <c r="H10" s="71">
        <v>1</v>
      </c>
      <c r="I10" s="72">
        <v>0</v>
      </c>
      <c r="J10" s="44">
        <f t="shared" si="7"/>
        <v>3</v>
      </c>
      <c r="K10" s="71">
        <v>4</v>
      </c>
      <c r="L10" s="72">
        <v>22</v>
      </c>
      <c r="M10" s="45">
        <v>1028</v>
      </c>
      <c r="N10" s="46">
        <v>511</v>
      </c>
      <c r="O10" s="47">
        <v>1656</v>
      </c>
      <c r="P10" s="257">
        <f t="shared" si="0"/>
        <v>0</v>
      </c>
      <c r="Q10" s="168">
        <f t="shared" si="1"/>
        <v>0</v>
      </c>
      <c r="R10" s="168">
        <f t="shared" si="2"/>
        <v>0.2</v>
      </c>
      <c r="S10" s="168">
        <f t="shared" si="3"/>
        <v>0.09090909090909091</v>
      </c>
      <c r="T10" s="168">
        <f t="shared" si="4"/>
        <v>0</v>
      </c>
      <c r="U10" s="168">
        <f t="shared" si="5"/>
        <v>0.25</v>
      </c>
      <c r="V10" s="243">
        <f t="shared" si="6"/>
        <v>0</v>
      </c>
      <c r="W10" s="51">
        <f aca="true" t="shared" si="8" ref="W10:W57">J10/37</f>
        <v>0.08108108108108109</v>
      </c>
      <c r="X10" s="49">
        <v>0.10810810810810811</v>
      </c>
      <c r="Y10" s="50">
        <v>0.5945945945945946</v>
      </c>
      <c r="Z10" s="244">
        <v>0.34</v>
      </c>
      <c r="AA10" s="245">
        <v>0.17</v>
      </c>
      <c r="AB10" s="197">
        <v>0.55</v>
      </c>
    </row>
    <row r="11" spans="1:28" s="164" customFormat="1" ht="13.5" customHeight="1">
      <c r="A11" s="485"/>
      <c r="B11" s="256">
        <v>42</v>
      </c>
      <c r="C11" s="44">
        <v>1</v>
      </c>
      <c r="D11" s="71">
        <v>0</v>
      </c>
      <c r="E11" s="71">
        <v>5</v>
      </c>
      <c r="F11" s="71">
        <v>10</v>
      </c>
      <c r="G11" s="71">
        <v>0</v>
      </c>
      <c r="H11" s="71">
        <v>1</v>
      </c>
      <c r="I11" s="72">
        <v>0</v>
      </c>
      <c r="J11" s="44">
        <f t="shared" si="7"/>
        <v>17</v>
      </c>
      <c r="K11" s="71">
        <v>2</v>
      </c>
      <c r="L11" s="72">
        <v>14</v>
      </c>
      <c r="M11" s="45">
        <v>1040</v>
      </c>
      <c r="N11" s="46">
        <v>548</v>
      </c>
      <c r="O11" s="47">
        <v>1591</v>
      </c>
      <c r="P11" s="257">
        <f t="shared" si="0"/>
        <v>0.3333333333333333</v>
      </c>
      <c r="Q11" s="168">
        <f t="shared" si="1"/>
        <v>0</v>
      </c>
      <c r="R11" s="168">
        <f t="shared" si="2"/>
        <v>1</v>
      </c>
      <c r="S11" s="168">
        <f t="shared" si="3"/>
        <v>0.9090909090909091</v>
      </c>
      <c r="T11" s="168">
        <f t="shared" si="4"/>
        <v>0</v>
      </c>
      <c r="U11" s="168">
        <f t="shared" si="5"/>
        <v>0.25</v>
      </c>
      <c r="V11" s="243">
        <f t="shared" si="6"/>
        <v>0</v>
      </c>
      <c r="W11" s="51">
        <f t="shared" si="8"/>
        <v>0.4594594594594595</v>
      </c>
      <c r="X11" s="49">
        <v>0.05405405405405406</v>
      </c>
      <c r="Y11" s="50">
        <v>0.3783783783783784</v>
      </c>
      <c r="Z11" s="244">
        <v>0.34</v>
      </c>
      <c r="AA11" s="245">
        <v>0.18</v>
      </c>
      <c r="AB11" s="197">
        <v>0.53</v>
      </c>
    </row>
    <row r="12" spans="1:28" s="164" customFormat="1" ht="13.5" customHeight="1">
      <c r="A12" s="485"/>
      <c r="B12" s="256">
        <v>43</v>
      </c>
      <c r="C12" s="44">
        <v>0</v>
      </c>
      <c r="D12" s="71">
        <v>0</v>
      </c>
      <c r="E12" s="71">
        <v>0</v>
      </c>
      <c r="F12" s="71">
        <v>8</v>
      </c>
      <c r="G12" s="71">
        <v>0</v>
      </c>
      <c r="H12" s="71">
        <v>0</v>
      </c>
      <c r="I12" s="72">
        <v>0</v>
      </c>
      <c r="J12" s="44">
        <f t="shared" si="7"/>
        <v>8</v>
      </c>
      <c r="K12" s="71">
        <v>2</v>
      </c>
      <c r="L12" s="72">
        <v>36</v>
      </c>
      <c r="M12" s="45">
        <v>1278</v>
      </c>
      <c r="N12" s="46">
        <v>563</v>
      </c>
      <c r="O12" s="47">
        <v>1787</v>
      </c>
      <c r="P12" s="257">
        <f t="shared" si="0"/>
        <v>0</v>
      </c>
      <c r="Q12" s="168">
        <f t="shared" si="1"/>
        <v>0</v>
      </c>
      <c r="R12" s="168">
        <f t="shared" si="2"/>
        <v>0</v>
      </c>
      <c r="S12" s="168">
        <f t="shared" si="3"/>
        <v>0.7272727272727273</v>
      </c>
      <c r="T12" s="168">
        <f t="shared" si="4"/>
        <v>0</v>
      </c>
      <c r="U12" s="168">
        <f t="shared" si="5"/>
        <v>0</v>
      </c>
      <c r="V12" s="243">
        <f t="shared" si="6"/>
        <v>0</v>
      </c>
      <c r="W12" s="51">
        <f t="shared" si="8"/>
        <v>0.21621621621621623</v>
      </c>
      <c r="X12" s="49">
        <v>0.05405405405405406</v>
      </c>
      <c r="Y12" s="50">
        <v>0.972972972972973</v>
      </c>
      <c r="Z12" s="244">
        <v>0.42</v>
      </c>
      <c r="AA12" s="245">
        <v>0.19</v>
      </c>
      <c r="AB12" s="197">
        <v>0.59</v>
      </c>
    </row>
    <row r="13" spans="1:28" s="164" customFormat="1" ht="13.5" customHeight="1">
      <c r="A13" s="486">
        <v>11</v>
      </c>
      <c r="B13" s="258">
        <v>44</v>
      </c>
      <c r="C13" s="74">
        <v>0</v>
      </c>
      <c r="D13" s="75">
        <v>0</v>
      </c>
      <c r="E13" s="75">
        <v>3</v>
      </c>
      <c r="F13" s="75">
        <v>14</v>
      </c>
      <c r="G13" s="75">
        <v>0</v>
      </c>
      <c r="H13" s="75">
        <v>2</v>
      </c>
      <c r="I13" s="76">
        <v>0</v>
      </c>
      <c r="J13" s="74">
        <f t="shared" si="7"/>
        <v>19</v>
      </c>
      <c r="K13" s="75">
        <v>2</v>
      </c>
      <c r="L13" s="76">
        <v>55</v>
      </c>
      <c r="M13" s="77">
        <v>1424</v>
      </c>
      <c r="N13" s="78">
        <v>625</v>
      </c>
      <c r="O13" s="79">
        <v>2051</v>
      </c>
      <c r="P13" s="259">
        <f t="shared" si="0"/>
        <v>0</v>
      </c>
      <c r="Q13" s="172">
        <f t="shared" si="1"/>
        <v>0</v>
      </c>
      <c r="R13" s="172">
        <f t="shared" si="2"/>
        <v>0.6</v>
      </c>
      <c r="S13" s="172">
        <f t="shared" si="3"/>
        <v>1.2727272727272727</v>
      </c>
      <c r="T13" s="172">
        <f t="shared" si="4"/>
        <v>0</v>
      </c>
      <c r="U13" s="172">
        <f t="shared" si="5"/>
        <v>0.5</v>
      </c>
      <c r="V13" s="260">
        <f t="shared" si="6"/>
        <v>0</v>
      </c>
      <c r="W13" s="83">
        <f t="shared" si="8"/>
        <v>0.5135135135135135</v>
      </c>
      <c r="X13" s="81">
        <v>0.05405405405405406</v>
      </c>
      <c r="Y13" s="82">
        <v>1.4864864864864864</v>
      </c>
      <c r="Z13" s="261">
        <v>0.47</v>
      </c>
      <c r="AA13" s="262">
        <v>0.21</v>
      </c>
      <c r="AB13" s="263">
        <v>0.68</v>
      </c>
    </row>
    <row r="14" spans="1:28" s="173" customFormat="1" ht="13.5" customHeight="1">
      <c r="A14" s="487"/>
      <c r="B14" s="264">
        <v>45</v>
      </c>
      <c r="C14" s="45">
        <v>0</v>
      </c>
      <c r="D14" s="46">
        <v>1</v>
      </c>
      <c r="E14" s="46">
        <v>4</v>
      </c>
      <c r="F14" s="46">
        <v>8</v>
      </c>
      <c r="G14" s="46">
        <v>3</v>
      </c>
      <c r="H14" s="46">
        <v>1</v>
      </c>
      <c r="I14" s="88">
        <v>0</v>
      </c>
      <c r="J14" s="44">
        <f>SUM(C14:I14)</f>
        <v>17</v>
      </c>
      <c r="K14" s="46">
        <v>3</v>
      </c>
      <c r="L14" s="88">
        <v>36</v>
      </c>
      <c r="M14" s="45">
        <v>1611</v>
      </c>
      <c r="N14" s="46">
        <v>658</v>
      </c>
      <c r="O14" s="47">
        <v>2073</v>
      </c>
      <c r="P14" s="257">
        <f t="shared" si="0"/>
        <v>0</v>
      </c>
      <c r="Q14" s="168">
        <f t="shared" si="1"/>
        <v>0.16666666666666666</v>
      </c>
      <c r="R14" s="168">
        <f t="shared" si="2"/>
        <v>0.8</v>
      </c>
      <c r="S14" s="168">
        <f t="shared" si="3"/>
        <v>0.7272727272727273</v>
      </c>
      <c r="T14" s="168">
        <f t="shared" si="4"/>
        <v>0.75</v>
      </c>
      <c r="U14" s="168">
        <f t="shared" si="5"/>
        <v>0.25</v>
      </c>
      <c r="V14" s="243">
        <f t="shared" si="6"/>
        <v>0</v>
      </c>
      <c r="W14" s="51">
        <f t="shared" si="8"/>
        <v>0.4594594594594595</v>
      </c>
      <c r="X14" s="89">
        <v>0.08108108108108109</v>
      </c>
      <c r="Y14" s="90">
        <v>0.972972972972973</v>
      </c>
      <c r="Z14" s="244">
        <v>0.53</v>
      </c>
      <c r="AA14" s="245">
        <v>0.22</v>
      </c>
      <c r="AB14" s="197">
        <v>0.68</v>
      </c>
    </row>
    <row r="15" spans="1:28" s="173" customFormat="1" ht="13.5" customHeight="1">
      <c r="A15" s="487"/>
      <c r="B15" s="264">
        <v>46</v>
      </c>
      <c r="C15" s="45">
        <v>1</v>
      </c>
      <c r="D15" s="46">
        <v>0</v>
      </c>
      <c r="E15" s="46">
        <v>1</v>
      </c>
      <c r="F15" s="46">
        <v>7</v>
      </c>
      <c r="G15" s="46">
        <v>0</v>
      </c>
      <c r="H15" s="46">
        <v>0</v>
      </c>
      <c r="I15" s="88">
        <v>3</v>
      </c>
      <c r="J15" s="44">
        <f t="shared" si="7"/>
        <v>12</v>
      </c>
      <c r="K15" s="46">
        <v>7</v>
      </c>
      <c r="L15" s="88">
        <v>40</v>
      </c>
      <c r="M15" s="45">
        <v>1745</v>
      </c>
      <c r="N15" s="46">
        <v>892</v>
      </c>
      <c r="O15" s="47">
        <v>2616</v>
      </c>
      <c r="P15" s="257">
        <f t="shared" si="0"/>
        <v>0.3333333333333333</v>
      </c>
      <c r="Q15" s="168">
        <f t="shared" si="1"/>
        <v>0</v>
      </c>
      <c r="R15" s="168">
        <f t="shared" si="2"/>
        <v>0.2</v>
      </c>
      <c r="S15" s="168">
        <f t="shared" si="3"/>
        <v>0.6363636363636364</v>
      </c>
      <c r="T15" s="168">
        <f t="shared" si="4"/>
        <v>0</v>
      </c>
      <c r="U15" s="168">
        <f t="shared" si="5"/>
        <v>0</v>
      </c>
      <c r="V15" s="243">
        <f t="shared" si="6"/>
        <v>0.75</v>
      </c>
      <c r="W15" s="51">
        <f t="shared" si="8"/>
        <v>0.32432432432432434</v>
      </c>
      <c r="X15" s="89">
        <v>0.1891891891891892</v>
      </c>
      <c r="Y15" s="90">
        <v>1.0810810810810811</v>
      </c>
      <c r="Z15" s="244">
        <v>0.58</v>
      </c>
      <c r="AA15" s="245">
        <v>0.29</v>
      </c>
      <c r="AB15" s="197">
        <v>0.87</v>
      </c>
    </row>
    <row r="16" spans="1:28" s="173" customFormat="1" ht="13.5" customHeight="1">
      <c r="A16" s="487"/>
      <c r="B16" s="264">
        <v>47</v>
      </c>
      <c r="C16" s="45">
        <v>0</v>
      </c>
      <c r="D16" s="46">
        <v>0</v>
      </c>
      <c r="E16" s="46">
        <v>1</v>
      </c>
      <c r="F16" s="46">
        <v>12</v>
      </c>
      <c r="G16" s="46">
        <v>0</v>
      </c>
      <c r="H16" s="46">
        <v>0</v>
      </c>
      <c r="I16" s="88">
        <v>2</v>
      </c>
      <c r="J16" s="44">
        <f t="shared" si="7"/>
        <v>15</v>
      </c>
      <c r="K16" s="46">
        <v>5</v>
      </c>
      <c r="L16" s="88">
        <v>72</v>
      </c>
      <c r="M16" s="45">
        <v>2190</v>
      </c>
      <c r="N16" s="46">
        <v>1146</v>
      </c>
      <c r="O16" s="47">
        <v>2989</v>
      </c>
      <c r="P16" s="257">
        <f t="shared" si="0"/>
        <v>0</v>
      </c>
      <c r="Q16" s="168">
        <f t="shared" si="1"/>
        <v>0</v>
      </c>
      <c r="R16" s="168">
        <f t="shared" si="2"/>
        <v>0.2</v>
      </c>
      <c r="S16" s="168">
        <f t="shared" si="3"/>
        <v>1.0909090909090908</v>
      </c>
      <c r="T16" s="168">
        <f t="shared" si="4"/>
        <v>0</v>
      </c>
      <c r="U16" s="168">
        <f t="shared" si="5"/>
        <v>0</v>
      </c>
      <c r="V16" s="243">
        <f t="shared" si="6"/>
        <v>0.5</v>
      </c>
      <c r="W16" s="51">
        <f t="shared" si="8"/>
        <v>0.40540540540540543</v>
      </c>
      <c r="X16" s="89">
        <v>0.13513513513513514</v>
      </c>
      <c r="Y16" s="90">
        <v>1.945945945945946</v>
      </c>
      <c r="Z16" s="244">
        <v>0.72</v>
      </c>
      <c r="AA16" s="245">
        <v>0.38</v>
      </c>
      <c r="AB16" s="197">
        <v>0.99</v>
      </c>
    </row>
    <row r="17" spans="1:28" s="173" customFormat="1" ht="13.5" customHeight="1">
      <c r="A17" s="486">
        <v>12</v>
      </c>
      <c r="B17" s="265">
        <v>48</v>
      </c>
      <c r="C17" s="77">
        <v>4</v>
      </c>
      <c r="D17" s="78">
        <v>0</v>
      </c>
      <c r="E17" s="78">
        <v>3</v>
      </c>
      <c r="F17" s="78">
        <v>10</v>
      </c>
      <c r="G17" s="78">
        <v>2</v>
      </c>
      <c r="H17" s="78">
        <v>2</v>
      </c>
      <c r="I17" s="92">
        <v>0</v>
      </c>
      <c r="J17" s="74">
        <f t="shared" si="7"/>
        <v>21</v>
      </c>
      <c r="K17" s="78">
        <v>6</v>
      </c>
      <c r="L17" s="92">
        <v>58</v>
      </c>
      <c r="M17" s="77">
        <v>2838</v>
      </c>
      <c r="N17" s="78">
        <v>1330</v>
      </c>
      <c r="O17" s="79">
        <v>2822</v>
      </c>
      <c r="P17" s="259">
        <f t="shared" si="0"/>
        <v>1.3333333333333333</v>
      </c>
      <c r="Q17" s="172">
        <f t="shared" si="1"/>
        <v>0</v>
      </c>
      <c r="R17" s="172">
        <f t="shared" si="2"/>
        <v>0.6</v>
      </c>
      <c r="S17" s="172">
        <f t="shared" si="3"/>
        <v>0.9090909090909091</v>
      </c>
      <c r="T17" s="172">
        <f t="shared" si="4"/>
        <v>0.5</v>
      </c>
      <c r="U17" s="172">
        <f t="shared" si="5"/>
        <v>0.5</v>
      </c>
      <c r="V17" s="260">
        <f t="shared" si="6"/>
        <v>0</v>
      </c>
      <c r="W17" s="83">
        <f t="shared" si="8"/>
        <v>0.5675675675675675</v>
      </c>
      <c r="X17" s="93">
        <v>0.16216216216216217</v>
      </c>
      <c r="Y17" s="94">
        <v>1.5675675675675675</v>
      </c>
      <c r="Z17" s="261">
        <v>0.94</v>
      </c>
      <c r="AA17" s="262">
        <v>0.44</v>
      </c>
      <c r="AB17" s="263">
        <v>0.93</v>
      </c>
    </row>
    <row r="18" spans="1:28" s="173" customFormat="1" ht="13.5" customHeight="1">
      <c r="A18" s="487"/>
      <c r="B18" s="264">
        <v>49</v>
      </c>
      <c r="C18" s="45">
        <v>8</v>
      </c>
      <c r="D18" s="46">
        <v>6</v>
      </c>
      <c r="E18" s="46">
        <v>7</v>
      </c>
      <c r="F18" s="46">
        <v>11</v>
      </c>
      <c r="G18" s="46">
        <v>7</v>
      </c>
      <c r="H18" s="46">
        <v>1</v>
      </c>
      <c r="I18" s="88">
        <v>2</v>
      </c>
      <c r="J18" s="44">
        <f t="shared" si="7"/>
        <v>42</v>
      </c>
      <c r="K18" s="46">
        <v>7</v>
      </c>
      <c r="L18" s="88">
        <v>65</v>
      </c>
      <c r="M18" s="45">
        <v>3451</v>
      </c>
      <c r="N18" s="46">
        <v>1834</v>
      </c>
      <c r="O18" s="47">
        <v>3157</v>
      </c>
      <c r="P18" s="257">
        <f t="shared" si="0"/>
        <v>2.6666666666666665</v>
      </c>
      <c r="Q18" s="168">
        <f t="shared" si="1"/>
        <v>1</v>
      </c>
      <c r="R18" s="168">
        <f t="shared" si="2"/>
        <v>1.4</v>
      </c>
      <c r="S18" s="168">
        <f t="shared" si="3"/>
        <v>1</v>
      </c>
      <c r="T18" s="168">
        <f t="shared" si="4"/>
        <v>1.75</v>
      </c>
      <c r="U18" s="168">
        <f t="shared" si="5"/>
        <v>0.25</v>
      </c>
      <c r="V18" s="243">
        <f t="shared" si="6"/>
        <v>0.5</v>
      </c>
      <c r="W18" s="51">
        <f t="shared" si="8"/>
        <v>1.135135135135135</v>
      </c>
      <c r="X18" s="89">
        <v>0.1891891891891892</v>
      </c>
      <c r="Y18" s="90">
        <v>1.7567567567567568</v>
      </c>
      <c r="Z18" s="244">
        <v>1.13</v>
      </c>
      <c r="AA18" s="245">
        <v>0.6</v>
      </c>
      <c r="AB18" s="197">
        <v>1.04</v>
      </c>
    </row>
    <row r="19" spans="1:28" s="173" customFormat="1" ht="13.5" customHeight="1">
      <c r="A19" s="487"/>
      <c r="B19" s="264">
        <v>50</v>
      </c>
      <c r="C19" s="45">
        <v>4</v>
      </c>
      <c r="D19" s="46">
        <v>6</v>
      </c>
      <c r="E19" s="46">
        <v>17</v>
      </c>
      <c r="F19" s="46">
        <v>25</v>
      </c>
      <c r="G19" s="46">
        <v>0</v>
      </c>
      <c r="H19" s="46">
        <v>0</v>
      </c>
      <c r="I19" s="88">
        <v>2</v>
      </c>
      <c r="J19" s="44">
        <f t="shared" si="7"/>
        <v>54</v>
      </c>
      <c r="K19" s="46">
        <v>12</v>
      </c>
      <c r="L19" s="88">
        <v>87</v>
      </c>
      <c r="M19" s="45">
        <v>4052</v>
      </c>
      <c r="N19" s="46">
        <v>2375</v>
      </c>
      <c r="O19" s="47">
        <v>3185</v>
      </c>
      <c r="P19" s="257">
        <f t="shared" si="0"/>
        <v>1.3333333333333333</v>
      </c>
      <c r="Q19" s="168">
        <f t="shared" si="1"/>
        <v>1</v>
      </c>
      <c r="R19" s="168">
        <f t="shared" si="2"/>
        <v>3.4</v>
      </c>
      <c r="S19" s="168">
        <f t="shared" si="3"/>
        <v>2.272727272727273</v>
      </c>
      <c r="T19" s="168">
        <f t="shared" si="4"/>
        <v>0</v>
      </c>
      <c r="U19" s="168">
        <f t="shared" si="5"/>
        <v>0</v>
      </c>
      <c r="V19" s="243">
        <f t="shared" si="6"/>
        <v>0.5</v>
      </c>
      <c r="W19" s="51">
        <f t="shared" si="8"/>
        <v>1.4594594594594594</v>
      </c>
      <c r="X19" s="89">
        <v>0.32432432432432434</v>
      </c>
      <c r="Y19" s="90">
        <v>2.3513513513513513</v>
      </c>
      <c r="Z19" s="244">
        <v>1.33</v>
      </c>
      <c r="AA19" s="245">
        <v>0.78</v>
      </c>
      <c r="AB19" s="197">
        <v>1.05</v>
      </c>
    </row>
    <row r="20" spans="1:28" s="173" customFormat="1" ht="13.5" customHeight="1">
      <c r="A20" s="487"/>
      <c r="B20" s="264">
        <v>51</v>
      </c>
      <c r="C20" s="45">
        <v>5</v>
      </c>
      <c r="D20" s="46">
        <v>10</v>
      </c>
      <c r="E20" s="46">
        <v>13</v>
      </c>
      <c r="F20" s="46">
        <v>12</v>
      </c>
      <c r="G20" s="46">
        <v>2</v>
      </c>
      <c r="H20" s="46">
        <v>1</v>
      </c>
      <c r="I20" s="88">
        <v>3</v>
      </c>
      <c r="J20" s="44">
        <f t="shared" si="7"/>
        <v>46</v>
      </c>
      <c r="K20" s="46">
        <v>24</v>
      </c>
      <c r="L20" s="88">
        <v>56</v>
      </c>
      <c r="M20" s="45">
        <v>4197</v>
      </c>
      <c r="N20" s="46">
        <v>3175</v>
      </c>
      <c r="O20" s="47">
        <v>2988</v>
      </c>
      <c r="P20" s="257">
        <f t="shared" si="0"/>
        <v>1.6666666666666667</v>
      </c>
      <c r="Q20" s="168">
        <f t="shared" si="1"/>
        <v>1.6666666666666667</v>
      </c>
      <c r="R20" s="168">
        <f t="shared" si="2"/>
        <v>2.6</v>
      </c>
      <c r="S20" s="168">
        <f t="shared" si="3"/>
        <v>1.0909090909090908</v>
      </c>
      <c r="T20" s="168">
        <f t="shared" si="4"/>
        <v>0.5</v>
      </c>
      <c r="U20" s="168">
        <f t="shared" si="5"/>
        <v>0.25</v>
      </c>
      <c r="V20" s="243">
        <f t="shared" si="6"/>
        <v>0.75</v>
      </c>
      <c r="W20" s="51">
        <f t="shared" si="8"/>
        <v>1.2432432432432432</v>
      </c>
      <c r="X20" s="89">
        <v>0.6486486486486487</v>
      </c>
      <c r="Y20" s="90">
        <v>1.5135135135135136</v>
      </c>
      <c r="Z20" s="244">
        <v>1.38</v>
      </c>
      <c r="AA20" s="245">
        <v>1.04</v>
      </c>
      <c r="AB20" s="197">
        <v>0.99</v>
      </c>
    </row>
    <row r="21" spans="1:28" s="173" customFormat="1" ht="13.5" customHeight="1">
      <c r="A21" s="487"/>
      <c r="B21" s="264">
        <v>52</v>
      </c>
      <c r="C21" s="45">
        <v>1</v>
      </c>
      <c r="D21" s="46">
        <v>1</v>
      </c>
      <c r="E21" s="46">
        <v>21</v>
      </c>
      <c r="F21" s="46">
        <v>8</v>
      </c>
      <c r="G21" s="46">
        <v>4</v>
      </c>
      <c r="H21" s="46">
        <v>2</v>
      </c>
      <c r="I21" s="88">
        <v>3</v>
      </c>
      <c r="J21" s="44">
        <f t="shared" si="7"/>
        <v>40</v>
      </c>
      <c r="K21" s="46">
        <v>23</v>
      </c>
      <c r="L21" s="88">
        <v>59</v>
      </c>
      <c r="M21" s="45">
        <v>3237</v>
      </c>
      <c r="N21" s="46">
        <v>3529</v>
      </c>
      <c r="O21" s="47">
        <v>2377</v>
      </c>
      <c r="P21" s="257">
        <f t="shared" si="0"/>
        <v>0.3333333333333333</v>
      </c>
      <c r="Q21" s="168">
        <f t="shared" si="1"/>
        <v>0.16666666666666666</v>
      </c>
      <c r="R21" s="168">
        <f t="shared" si="2"/>
        <v>4.2</v>
      </c>
      <c r="S21" s="168">
        <f t="shared" si="3"/>
        <v>0.7272727272727273</v>
      </c>
      <c r="T21" s="168">
        <f t="shared" si="4"/>
        <v>1</v>
      </c>
      <c r="U21" s="168">
        <f t="shared" si="5"/>
        <v>0.5</v>
      </c>
      <c r="V21" s="243">
        <f t="shared" si="6"/>
        <v>0.75</v>
      </c>
      <c r="W21" s="51">
        <f t="shared" si="8"/>
        <v>1.0810810810810811</v>
      </c>
      <c r="X21" s="89">
        <v>0.6216216216216216</v>
      </c>
      <c r="Y21" s="90">
        <v>1.5945945945945945</v>
      </c>
      <c r="Z21" s="244">
        <v>1.08</v>
      </c>
      <c r="AA21" s="245">
        <v>1.16</v>
      </c>
      <c r="AB21" s="197">
        <v>0.79</v>
      </c>
    </row>
    <row r="22" spans="1:28" s="173" customFormat="1" ht="13.5" customHeight="1">
      <c r="A22" s="488"/>
      <c r="B22" s="266">
        <v>53</v>
      </c>
      <c r="C22" s="96"/>
      <c r="D22" s="97"/>
      <c r="E22" s="97"/>
      <c r="F22" s="97"/>
      <c r="G22" s="97"/>
      <c r="H22" s="97"/>
      <c r="I22" s="98"/>
      <c r="J22" s="99">
        <f>SUM(C22:I22)</f>
        <v>0</v>
      </c>
      <c r="K22" s="100">
        <v>28</v>
      </c>
      <c r="L22" s="101"/>
      <c r="M22" s="96"/>
      <c r="N22" s="102">
        <v>2696</v>
      </c>
      <c r="O22" s="103"/>
      <c r="P22" s="267">
        <f t="shared" si="0"/>
        <v>0</v>
      </c>
      <c r="Q22" s="196">
        <f t="shared" si="1"/>
        <v>0</v>
      </c>
      <c r="R22" s="196">
        <f t="shared" si="2"/>
        <v>0</v>
      </c>
      <c r="S22" s="196">
        <f t="shared" si="3"/>
        <v>0</v>
      </c>
      <c r="T22" s="196">
        <f t="shared" si="4"/>
        <v>0</v>
      </c>
      <c r="U22" s="196">
        <f t="shared" si="5"/>
        <v>0</v>
      </c>
      <c r="V22" s="268">
        <f t="shared" si="6"/>
        <v>0</v>
      </c>
      <c r="W22" s="107">
        <f t="shared" si="8"/>
        <v>0</v>
      </c>
      <c r="X22" s="269">
        <v>0.7567567567567568</v>
      </c>
      <c r="Y22" s="270"/>
      <c r="Z22" s="110"/>
      <c r="AA22" s="111">
        <v>0.9</v>
      </c>
      <c r="AB22" s="112"/>
    </row>
    <row r="23" spans="1:28" s="178" customFormat="1" ht="13.5" customHeight="1">
      <c r="A23" s="479">
        <v>1</v>
      </c>
      <c r="B23" s="156" t="s">
        <v>0</v>
      </c>
      <c r="C23" s="114">
        <v>3</v>
      </c>
      <c r="D23" s="115">
        <v>16</v>
      </c>
      <c r="E23" s="115">
        <v>20</v>
      </c>
      <c r="F23" s="115">
        <v>6</v>
      </c>
      <c r="G23" s="115">
        <v>1</v>
      </c>
      <c r="H23" s="115">
        <v>1</v>
      </c>
      <c r="I23" s="116">
        <v>2</v>
      </c>
      <c r="J23" s="117">
        <f>SUM(C23:I23)</f>
        <v>49</v>
      </c>
      <c r="K23" s="115">
        <v>49</v>
      </c>
      <c r="L23" s="116">
        <v>14</v>
      </c>
      <c r="M23" s="118">
        <v>3045</v>
      </c>
      <c r="N23" s="119">
        <v>3370</v>
      </c>
      <c r="O23" s="120">
        <v>1024</v>
      </c>
      <c r="P23" s="271">
        <f t="shared" si="0"/>
        <v>1</v>
      </c>
      <c r="Q23" s="163">
        <f t="shared" si="1"/>
        <v>2.6666666666666665</v>
      </c>
      <c r="R23" s="163">
        <f t="shared" si="2"/>
        <v>4</v>
      </c>
      <c r="S23" s="163">
        <f t="shared" si="3"/>
        <v>0.5454545454545454</v>
      </c>
      <c r="T23" s="163">
        <f t="shared" si="4"/>
        <v>0.25</v>
      </c>
      <c r="U23" s="163">
        <f t="shared" si="5"/>
        <v>0.25</v>
      </c>
      <c r="V23" s="232">
        <f t="shared" si="6"/>
        <v>0.5</v>
      </c>
      <c r="W23" s="124">
        <f t="shared" si="8"/>
        <v>1.3243243243243243</v>
      </c>
      <c r="X23" s="122">
        <v>1.3243243243243243</v>
      </c>
      <c r="Y23" s="123">
        <v>0.3783783783783784</v>
      </c>
      <c r="Z23" s="233">
        <v>0.97</v>
      </c>
      <c r="AA23" s="234">
        <v>1.12</v>
      </c>
      <c r="AB23" s="235">
        <v>0.36</v>
      </c>
    </row>
    <row r="24" spans="1:28" s="178" customFormat="1" ht="13.5" customHeight="1">
      <c r="A24" s="480"/>
      <c r="B24" s="18" t="s">
        <v>1</v>
      </c>
      <c r="C24" s="41">
        <v>2</v>
      </c>
      <c r="D24" s="42">
        <v>19</v>
      </c>
      <c r="E24" s="42">
        <v>13</v>
      </c>
      <c r="F24" s="42">
        <v>9</v>
      </c>
      <c r="G24" s="42">
        <v>7</v>
      </c>
      <c r="H24" s="42">
        <v>1</v>
      </c>
      <c r="I24" s="43">
        <v>3</v>
      </c>
      <c r="J24" s="44">
        <f aca="true" t="shared" si="9" ref="J24:J40">SUM(C24:I24)</f>
        <v>54</v>
      </c>
      <c r="K24" s="42">
        <v>53</v>
      </c>
      <c r="L24" s="43">
        <v>32</v>
      </c>
      <c r="M24" s="45">
        <v>2398</v>
      </c>
      <c r="N24" s="46">
        <v>3057</v>
      </c>
      <c r="O24" s="47">
        <v>1391</v>
      </c>
      <c r="P24" s="257">
        <f t="shared" si="0"/>
        <v>0.6666666666666666</v>
      </c>
      <c r="Q24" s="168">
        <f t="shared" si="1"/>
        <v>3.1666666666666665</v>
      </c>
      <c r="R24" s="168">
        <f t="shared" si="2"/>
        <v>2.6</v>
      </c>
      <c r="S24" s="168">
        <f t="shared" si="3"/>
        <v>0.8181818181818182</v>
      </c>
      <c r="T24" s="168">
        <f t="shared" si="4"/>
        <v>1.75</v>
      </c>
      <c r="U24" s="168">
        <f t="shared" si="5"/>
        <v>0.25</v>
      </c>
      <c r="V24" s="243">
        <f t="shared" si="6"/>
        <v>0.75</v>
      </c>
      <c r="W24" s="51">
        <f t="shared" si="8"/>
        <v>1.4594594594594594</v>
      </c>
      <c r="X24" s="49">
        <v>1.4324324324324325</v>
      </c>
      <c r="Y24" s="50">
        <v>0.8648648648648649</v>
      </c>
      <c r="Z24" s="244">
        <v>0.76</v>
      </c>
      <c r="AA24" s="245">
        <v>1.01</v>
      </c>
      <c r="AB24" s="197">
        <v>0.46</v>
      </c>
    </row>
    <row r="25" spans="1:28" s="178" customFormat="1" ht="13.5" customHeight="1">
      <c r="A25" s="480"/>
      <c r="B25" s="18" t="s">
        <v>2</v>
      </c>
      <c r="C25" s="41">
        <v>2</v>
      </c>
      <c r="D25" s="42">
        <v>10</v>
      </c>
      <c r="E25" s="42">
        <v>13</v>
      </c>
      <c r="F25" s="42">
        <v>17</v>
      </c>
      <c r="G25" s="42">
        <v>7</v>
      </c>
      <c r="H25" s="42">
        <v>3</v>
      </c>
      <c r="I25" s="43">
        <v>2</v>
      </c>
      <c r="J25" s="44">
        <f t="shared" si="9"/>
        <v>54</v>
      </c>
      <c r="K25" s="42">
        <v>63</v>
      </c>
      <c r="L25" s="43">
        <v>16</v>
      </c>
      <c r="M25" s="45">
        <v>2422</v>
      </c>
      <c r="N25" s="46">
        <v>3933</v>
      </c>
      <c r="O25" s="47">
        <v>731</v>
      </c>
      <c r="P25" s="257">
        <f t="shared" si="0"/>
        <v>0.6666666666666666</v>
      </c>
      <c r="Q25" s="168">
        <f t="shared" si="1"/>
        <v>1.6666666666666667</v>
      </c>
      <c r="R25" s="168">
        <f t="shared" si="2"/>
        <v>2.6</v>
      </c>
      <c r="S25" s="168">
        <f t="shared" si="3"/>
        <v>1.5454545454545454</v>
      </c>
      <c r="T25" s="168">
        <f t="shared" si="4"/>
        <v>1.75</v>
      </c>
      <c r="U25" s="168">
        <f t="shared" si="5"/>
        <v>0.75</v>
      </c>
      <c r="V25" s="243">
        <f t="shared" si="6"/>
        <v>0.5</v>
      </c>
      <c r="W25" s="51">
        <f t="shared" si="8"/>
        <v>1.4594594594594594</v>
      </c>
      <c r="X25" s="49">
        <v>1.7027027027027026</v>
      </c>
      <c r="Y25" s="50">
        <v>0.43243243243243246</v>
      </c>
      <c r="Z25" s="244">
        <v>0.77</v>
      </c>
      <c r="AA25" s="245">
        <v>1.29</v>
      </c>
      <c r="AB25" s="197">
        <v>0.24</v>
      </c>
    </row>
    <row r="26" spans="1:28" s="178" customFormat="1" ht="13.5" customHeight="1">
      <c r="A26" s="480"/>
      <c r="B26" s="18" t="s">
        <v>3</v>
      </c>
      <c r="C26" s="41">
        <v>6</v>
      </c>
      <c r="D26" s="42">
        <v>11</v>
      </c>
      <c r="E26" s="42">
        <v>9</v>
      </c>
      <c r="F26" s="42">
        <v>19</v>
      </c>
      <c r="G26" s="42">
        <v>10</v>
      </c>
      <c r="H26" s="42">
        <v>2</v>
      </c>
      <c r="I26" s="43">
        <v>3</v>
      </c>
      <c r="J26" s="44">
        <f t="shared" si="9"/>
        <v>60</v>
      </c>
      <c r="K26" s="42">
        <v>119</v>
      </c>
      <c r="L26" s="43">
        <v>9</v>
      </c>
      <c r="M26" s="45">
        <v>2268</v>
      </c>
      <c r="N26" s="46">
        <v>4745</v>
      </c>
      <c r="O26" s="47">
        <v>649</v>
      </c>
      <c r="P26" s="257">
        <f t="shared" si="0"/>
        <v>2</v>
      </c>
      <c r="Q26" s="168">
        <f t="shared" si="1"/>
        <v>1.8333333333333333</v>
      </c>
      <c r="R26" s="168">
        <f t="shared" si="2"/>
        <v>1.8</v>
      </c>
      <c r="S26" s="168">
        <f t="shared" si="3"/>
        <v>1.7272727272727273</v>
      </c>
      <c r="T26" s="168">
        <f t="shared" si="4"/>
        <v>2.5</v>
      </c>
      <c r="U26" s="168">
        <f t="shared" si="5"/>
        <v>0.5</v>
      </c>
      <c r="V26" s="243">
        <f t="shared" si="6"/>
        <v>0.75</v>
      </c>
      <c r="W26" s="51">
        <f t="shared" si="8"/>
        <v>1.6216216216216217</v>
      </c>
      <c r="X26" s="49">
        <v>3.2162162162162162</v>
      </c>
      <c r="Y26" s="50">
        <v>0.24324324324324326</v>
      </c>
      <c r="Z26" s="244">
        <v>0.72</v>
      </c>
      <c r="AA26" s="245">
        <v>1.56</v>
      </c>
      <c r="AB26" s="197">
        <v>0.21</v>
      </c>
    </row>
    <row r="27" spans="1:28" s="178" customFormat="1" ht="13.5" customHeight="1">
      <c r="A27" s="483">
        <v>2</v>
      </c>
      <c r="B27" s="17" t="s">
        <v>4</v>
      </c>
      <c r="C27" s="128">
        <v>5</v>
      </c>
      <c r="D27" s="129">
        <v>4</v>
      </c>
      <c r="E27" s="129">
        <v>12</v>
      </c>
      <c r="F27" s="129">
        <v>10</v>
      </c>
      <c r="G27" s="129">
        <v>5</v>
      </c>
      <c r="H27" s="129">
        <v>0</v>
      </c>
      <c r="I27" s="130">
        <v>2</v>
      </c>
      <c r="J27" s="74">
        <f t="shared" si="9"/>
        <v>38</v>
      </c>
      <c r="K27" s="129">
        <v>128</v>
      </c>
      <c r="L27" s="130">
        <v>4</v>
      </c>
      <c r="M27" s="77">
        <v>1945</v>
      </c>
      <c r="N27" s="78">
        <v>4518</v>
      </c>
      <c r="O27" s="79">
        <v>641</v>
      </c>
      <c r="P27" s="259">
        <f t="shared" si="0"/>
        <v>1.6666666666666667</v>
      </c>
      <c r="Q27" s="172">
        <f t="shared" si="1"/>
        <v>0.6666666666666666</v>
      </c>
      <c r="R27" s="172">
        <f t="shared" si="2"/>
        <v>2.4</v>
      </c>
      <c r="S27" s="172">
        <f t="shared" si="3"/>
        <v>0.9090909090909091</v>
      </c>
      <c r="T27" s="172">
        <f t="shared" si="4"/>
        <v>1.25</v>
      </c>
      <c r="U27" s="172">
        <f t="shared" si="5"/>
        <v>0</v>
      </c>
      <c r="V27" s="260">
        <f t="shared" si="6"/>
        <v>0.5</v>
      </c>
      <c r="W27" s="83">
        <f t="shared" si="8"/>
        <v>1.027027027027027</v>
      </c>
      <c r="X27" s="81">
        <v>3.4594594594594597</v>
      </c>
      <c r="Y27" s="82">
        <v>0.10810810810810811</v>
      </c>
      <c r="Z27" s="261">
        <v>0.62</v>
      </c>
      <c r="AA27" s="262">
        <v>1.49</v>
      </c>
      <c r="AB27" s="263">
        <v>0.21</v>
      </c>
    </row>
    <row r="28" spans="1:28" s="178" customFormat="1" ht="13.5" customHeight="1">
      <c r="A28" s="483"/>
      <c r="B28" s="18" t="s">
        <v>5</v>
      </c>
      <c r="C28" s="41">
        <v>2</v>
      </c>
      <c r="D28" s="42">
        <v>7</v>
      </c>
      <c r="E28" s="42">
        <v>17</v>
      </c>
      <c r="F28" s="42">
        <v>9</v>
      </c>
      <c r="G28" s="42">
        <v>8</v>
      </c>
      <c r="H28" s="42">
        <v>0</v>
      </c>
      <c r="I28" s="43">
        <v>1</v>
      </c>
      <c r="J28" s="44">
        <f t="shared" si="9"/>
        <v>44</v>
      </c>
      <c r="K28" s="42">
        <v>140</v>
      </c>
      <c r="L28" s="43">
        <v>6</v>
      </c>
      <c r="M28" s="45">
        <v>1507</v>
      </c>
      <c r="N28" s="46">
        <v>4357</v>
      </c>
      <c r="O28" s="47">
        <v>496</v>
      </c>
      <c r="P28" s="257">
        <f t="shared" si="0"/>
        <v>0.6666666666666666</v>
      </c>
      <c r="Q28" s="168">
        <f t="shared" si="1"/>
        <v>1.1666666666666667</v>
      </c>
      <c r="R28" s="168">
        <f t="shared" si="2"/>
        <v>3.4</v>
      </c>
      <c r="S28" s="168">
        <f t="shared" si="3"/>
        <v>0.8181818181818182</v>
      </c>
      <c r="T28" s="168">
        <f t="shared" si="4"/>
        <v>2</v>
      </c>
      <c r="U28" s="168">
        <f t="shared" si="5"/>
        <v>0</v>
      </c>
      <c r="V28" s="243">
        <f t="shared" si="6"/>
        <v>0.25</v>
      </c>
      <c r="W28" s="51">
        <f t="shared" si="8"/>
        <v>1.1891891891891893</v>
      </c>
      <c r="X28" s="49">
        <v>3.7837837837837838</v>
      </c>
      <c r="Y28" s="50">
        <v>0.16216216216216217</v>
      </c>
      <c r="Z28" s="244">
        <v>0.48</v>
      </c>
      <c r="AA28" s="245">
        <v>1.44</v>
      </c>
      <c r="AB28" s="197">
        <v>0.16</v>
      </c>
    </row>
    <row r="29" spans="1:28" s="178" customFormat="1" ht="13.5" customHeight="1">
      <c r="A29" s="483"/>
      <c r="B29" s="18" t="s">
        <v>6</v>
      </c>
      <c r="C29" s="41">
        <v>6</v>
      </c>
      <c r="D29" s="42">
        <v>7</v>
      </c>
      <c r="E29" s="42">
        <v>14</v>
      </c>
      <c r="F29" s="42">
        <v>6</v>
      </c>
      <c r="G29" s="42">
        <v>0</v>
      </c>
      <c r="H29" s="42">
        <v>0</v>
      </c>
      <c r="I29" s="43">
        <v>3</v>
      </c>
      <c r="J29" s="44">
        <f t="shared" si="9"/>
        <v>36</v>
      </c>
      <c r="K29" s="42">
        <v>129</v>
      </c>
      <c r="L29" s="43">
        <v>3</v>
      </c>
      <c r="M29" s="45">
        <v>1502</v>
      </c>
      <c r="N29" s="46">
        <v>3902</v>
      </c>
      <c r="O29" s="47">
        <v>436</v>
      </c>
      <c r="P29" s="257">
        <f t="shared" si="0"/>
        <v>2</v>
      </c>
      <c r="Q29" s="168">
        <f t="shared" si="1"/>
        <v>1.1666666666666667</v>
      </c>
      <c r="R29" s="168">
        <f t="shared" si="2"/>
        <v>2.8</v>
      </c>
      <c r="S29" s="168">
        <f t="shared" si="3"/>
        <v>0.5454545454545454</v>
      </c>
      <c r="T29" s="168">
        <f t="shared" si="4"/>
        <v>0</v>
      </c>
      <c r="U29" s="168">
        <f t="shared" si="5"/>
        <v>0</v>
      </c>
      <c r="V29" s="243">
        <f t="shared" si="6"/>
        <v>0.75</v>
      </c>
      <c r="W29" s="51">
        <f t="shared" si="8"/>
        <v>0.972972972972973</v>
      </c>
      <c r="X29" s="49">
        <v>3.4864864864864864</v>
      </c>
      <c r="Y29" s="50">
        <v>0.08108108108108109</v>
      </c>
      <c r="Z29" s="244">
        <v>0.48</v>
      </c>
      <c r="AA29" s="245">
        <v>1.28</v>
      </c>
      <c r="AB29" s="197">
        <v>0.14</v>
      </c>
    </row>
    <row r="30" spans="1:28" s="178" customFormat="1" ht="13.5" customHeight="1">
      <c r="A30" s="483"/>
      <c r="B30" s="18" t="s">
        <v>7</v>
      </c>
      <c r="C30" s="41">
        <v>3</v>
      </c>
      <c r="D30" s="42">
        <v>5</v>
      </c>
      <c r="E30" s="42">
        <v>7</v>
      </c>
      <c r="F30" s="42">
        <v>4</v>
      </c>
      <c r="G30" s="42">
        <v>4</v>
      </c>
      <c r="H30" s="42">
        <v>0</v>
      </c>
      <c r="I30" s="43">
        <v>2</v>
      </c>
      <c r="J30" s="44">
        <f t="shared" si="9"/>
        <v>25</v>
      </c>
      <c r="K30" s="42">
        <v>119</v>
      </c>
      <c r="L30" s="43">
        <v>2</v>
      </c>
      <c r="M30" s="45">
        <v>1219</v>
      </c>
      <c r="N30" s="46">
        <v>3545</v>
      </c>
      <c r="O30" s="47">
        <v>418</v>
      </c>
      <c r="P30" s="257">
        <f t="shared" si="0"/>
        <v>1</v>
      </c>
      <c r="Q30" s="168">
        <f t="shared" si="1"/>
        <v>0.8333333333333334</v>
      </c>
      <c r="R30" s="168">
        <f t="shared" si="2"/>
        <v>1.4</v>
      </c>
      <c r="S30" s="168">
        <f t="shared" si="3"/>
        <v>0.36363636363636365</v>
      </c>
      <c r="T30" s="168">
        <f t="shared" si="4"/>
        <v>1</v>
      </c>
      <c r="U30" s="168">
        <f t="shared" si="5"/>
        <v>0</v>
      </c>
      <c r="V30" s="243">
        <f t="shared" si="6"/>
        <v>0.5</v>
      </c>
      <c r="W30" s="51">
        <f t="shared" si="8"/>
        <v>0.6756756756756757</v>
      </c>
      <c r="X30" s="49">
        <v>3.2162162162162162</v>
      </c>
      <c r="Y30" s="50">
        <v>0.05405405405405406</v>
      </c>
      <c r="Z30" s="244">
        <v>0.39</v>
      </c>
      <c r="AA30" s="245">
        <v>1.17</v>
      </c>
      <c r="AB30" s="197">
        <v>0.14</v>
      </c>
    </row>
    <row r="31" spans="1:28" s="178" customFormat="1" ht="13.5" customHeight="1">
      <c r="A31" s="489">
        <v>3</v>
      </c>
      <c r="B31" s="17" t="s">
        <v>8</v>
      </c>
      <c r="C31" s="128">
        <v>0</v>
      </c>
      <c r="D31" s="129">
        <v>1</v>
      </c>
      <c r="E31" s="129">
        <v>3</v>
      </c>
      <c r="F31" s="129">
        <v>8</v>
      </c>
      <c r="G31" s="129">
        <v>2</v>
      </c>
      <c r="H31" s="129">
        <v>0</v>
      </c>
      <c r="I31" s="130">
        <v>2</v>
      </c>
      <c r="J31" s="74">
        <f t="shared" si="9"/>
        <v>16</v>
      </c>
      <c r="K31" s="129">
        <v>96</v>
      </c>
      <c r="L31" s="130">
        <v>6</v>
      </c>
      <c r="M31" s="77">
        <v>1109</v>
      </c>
      <c r="N31" s="78">
        <v>3025</v>
      </c>
      <c r="O31" s="79">
        <v>395</v>
      </c>
      <c r="P31" s="259">
        <f t="shared" si="0"/>
        <v>0</v>
      </c>
      <c r="Q31" s="172">
        <f t="shared" si="1"/>
        <v>0.16666666666666666</v>
      </c>
      <c r="R31" s="172">
        <f t="shared" si="2"/>
        <v>0.6</v>
      </c>
      <c r="S31" s="172">
        <f t="shared" si="3"/>
        <v>0.7272727272727273</v>
      </c>
      <c r="T31" s="172">
        <f t="shared" si="4"/>
        <v>0.5</v>
      </c>
      <c r="U31" s="172">
        <f t="shared" si="5"/>
        <v>0</v>
      </c>
      <c r="V31" s="260">
        <f t="shared" si="6"/>
        <v>0.5</v>
      </c>
      <c r="W31" s="83">
        <f t="shared" si="8"/>
        <v>0.43243243243243246</v>
      </c>
      <c r="X31" s="81">
        <v>2.5945945945945947</v>
      </c>
      <c r="Y31" s="82">
        <v>0.16216216216216217</v>
      </c>
      <c r="Z31" s="261">
        <v>0.35</v>
      </c>
      <c r="AA31" s="262">
        <v>1</v>
      </c>
      <c r="AB31" s="263">
        <v>0.13</v>
      </c>
    </row>
    <row r="32" spans="1:28" s="178" customFormat="1" ht="13.5" customHeight="1">
      <c r="A32" s="477"/>
      <c r="B32" s="18" t="s">
        <v>9</v>
      </c>
      <c r="C32" s="41">
        <v>3</v>
      </c>
      <c r="D32" s="42">
        <v>2</v>
      </c>
      <c r="E32" s="42">
        <v>5</v>
      </c>
      <c r="F32" s="42">
        <v>11</v>
      </c>
      <c r="G32" s="42">
        <v>2</v>
      </c>
      <c r="H32" s="42">
        <v>0</v>
      </c>
      <c r="I32" s="43">
        <v>0</v>
      </c>
      <c r="J32" s="44">
        <f t="shared" si="9"/>
        <v>23</v>
      </c>
      <c r="K32" s="42">
        <v>62</v>
      </c>
      <c r="L32" s="43">
        <v>8</v>
      </c>
      <c r="M32" s="45">
        <v>849</v>
      </c>
      <c r="N32" s="46">
        <v>2354</v>
      </c>
      <c r="O32" s="47">
        <v>394</v>
      </c>
      <c r="P32" s="257">
        <f t="shared" si="0"/>
        <v>1</v>
      </c>
      <c r="Q32" s="168">
        <f t="shared" si="1"/>
        <v>0.3333333333333333</v>
      </c>
      <c r="R32" s="168">
        <f t="shared" si="2"/>
        <v>1</v>
      </c>
      <c r="S32" s="168">
        <f t="shared" si="3"/>
        <v>1</v>
      </c>
      <c r="T32" s="168">
        <f t="shared" si="4"/>
        <v>0.5</v>
      </c>
      <c r="U32" s="168">
        <f t="shared" si="5"/>
        <v>0</v>
      </c>
      <c r="V32" s="243">
        <f t="shared" si="6"/>
        <v>0</v>
      </c>
      <c r="W32" s="51">
        <f t="shared" si="8"/>
        <v>0.6216216216216216</v>
      </c>
      <c r="X32" s="49">
        <v>1.6756756756756757</v>
      </c>
      <c r="Y32" s="50">
        <v>0.21621621621621623</v>
      </c>
      <c r="Z32" s="244">
        <v>0.28</v>
      </c>
      <c r="AA32" s="245">
        <v>0.78</v>
      </c>
      <c r="AB32" s="197">
        <v>0.13</v>
      </c>
    </row>
    <row r="33" spans="1:28" s="178" customFormat="1" ht="13.5" customHeight="1">
      <c r="A33" s="477"/>
      <c r="B33" s="18" t="s">
        <v>10</v>
      </c>
      <c r="C33" s="41">
        <v>3</v>
      </c>
      <c r="D33" s="42">
        <v>7</v>
      </c>
      <c r="E33" s="42">
        <v>4</v>
      </c>
      <c r="F33" s="42">
        <v>2</v>
      </c>
      <c r="G33" s="42">
        <v>3</v>
      </c>
      <c r="H33" s="42">
        <v>0</v>
      </c>
      <c r="I33" s="43">
        <v>0</v>
      </c>
      <c r="J33" s="44">
        <f t="shared" si="9"/>
        <v>19</v>
      </c>
      <c r="K33" s="42">
        <v>43</v>
      </c>
      <c r="L33" s="43">
        <v>4</v>
      </c>
      <c r="M33" s="45">
        <v>811</v>
      </c>
      <c r="N33" s="46">
        <v>1799</v>
      </c>
      <c r="O33" s="47">
        <v>478</v>
      </c>
      <c r="P33" s="257">
        <f t="shared" si="0"/>
        <v>1</v>
      </c>
      <c r="Q33" s="168">
        <f t="shared" si="1"/>
        <v>1.1666666666666667</v>
      </c>
      <c r="R33" s="168">
        <f t="shared" si="2"/>
        <v>0.8</v>
      </c>
      <c r="S33" s="168">
        <f t="shared" si="3"/>
        <v>0.18181818181818182</v>
      </c>
      <c r="T33" s="168">
        <f t="shared" si="4"/>
        <v>0.75</v>
      </c>
      <c r="U33" s="168">
        <f t="shared" si="5"/>
        <v>0</v>
      </c>
      <c r="V33" s="243">
        <f t="shared" si="6"/>
        <v>0</v>
      </c>
      <c r="W33" s="51">
        <f t="shared" si="8"/>
        <v>0.5135135135135135</v>
      </c>
      <c r="X33" s="49">
        <v>1.162162162162162</v>
      </c>
      <c r="Y33" s="50">
        <v>0.10810810810810811</v>
      </c>
      <c r="Z33" s="244">
        <v>0.26</v>
      </c>
      <c r="AA33" s="245">
        <v>0.6</v>
      </c>
      <c r="AB33" s="197">
        <v>0.16</v>
      </c>
    </row>
    <row r="34" spans="1:28" s="178" customFormat="1" ht="13.5" customHeight="1">
      <c r="A34" s="477"/>
      <c r="B34" s="18" t="s">
        <v>11</v>
      </c>
      <c r="C34" s="41">
        <v>1</v>
      </c>
      <c r="D34" s="42">
        <v>1</v>
      </c>
      <c r="E34" s="42">
        <v>4</v>
      </c>
      <c r="F34" s="42">
        <v>2</v>
      </c>
      <c r="G34" s="42">
        <v>0</v>
      </c>
      <c r="H34" s="42">
        <v>0</v>
      </c>
      <c r="I34" s="43">
        <v>1</v>
      </c>
      <c r="J34" s="44">
        <f t="shared" si="9"/>
        <v>9</v>
      </c>
      <c r="K34" s="42">
        <v>20</v>
      </c>
      <c r="L34" s="43">
        <v>5</v>
      </c>
      <c r="M34" s="45">
        <v>609</v>
      </c>
      <c r="N34" s="46">
        <v>1100</v>
      </c>
      <c r="O34" s="47">
        <v>403</v>
      </c>
      <c r="P34" s="257">
        <f t="shared" si="0"/>
        <v>0.3333333333333333</v>
      </c>
      <c r="Q34" s="168">
        <f t="shared" si="1"/>
        <v>0.16666666666666666</v>
      </c>
      <c r="R34" s="168">
        <f t="shared" si="2"/>
        <v>0.8</v>
      </c>
      <c r="S34" s="168">
        <f t="shared" si="3"/>
        <v>0.18181818181818182</v>
      </c>
      <c r="T34" s="168">
        <f t="shared" si="4"/>
        <v>0</v>
      </c>
      <c r="U34" s="168">
        <f t="shared" si="5"/>
        <v>0</v>
      </c>
      <c r="V34" s="243">
        <f t="shared" si="6"/>
        <v>0.25</v>
      </c>
      <c r="W34" s="51">
        <f t="shared" si="8"/>
        <v>0.24324324324324326</v>
      </c>
      <c r="X34" s="49">
        <v>0.5405405405405406</v>
      </c>
      <c r="Y34" s="50">
        <v>0.13513513513513514</v>
      </c>
      <c r="Z34" s="244">
        <v>0.2</v>
      </c>
      <c r="AA34" s="245">
        <v>0.36</v>
      </c>
      <c r="AB34" s="197">
        <v>0.13</v>
      </c>
    </row>
    <row r="35" spans="1:28" s="178" customFormat="1" ht="13.5" customHeight="1">
      <c r="A35" s="478"/>
      <c r="B35" s="174" t="s">
        <v>12</v>
      </c>
      <c r="C35" s="56">
        <v>0</v>
      </c>
      <c r="D35" s="57">
        <v>1</v>
      </c>
      <c r="E35" s="57">
        <v>0</v>
      </c>
      <c r="F35" s="57">
        <v>3</v>
      </c>
      <c r="G35" s="57">
        <v>4</v>
      </c>
      <c r="H35" s="57">
        <v>0</v>
      </c>
      <c r="I35" s="58">
        <v>0</v>
      </c>
      <c r="J35" s="59">
        <f t="shared" si="9"/>
        <v>8</v>
      </c>
      <c r="K35" s="57">
        <v>13</v>
      </c>
      <c r="L35" s="58">
        <v>4</v>
      </c>
      <c r="M35" s="60">
        <v>628</v>
      </c>
      <c r="N35" s="61">
        <v>898</v>
      </c>
      <c r="O35" s="62">
        <v>403</v>
      </c>
      <c r="P35" s="272">
        <f t="shared" si="0"/>
        <v>0</v>
      </c>
      <c r="Q35" s="180">
        <f t="shared" si="1"/>
        <v>0.16666666666666666</v>
      </c>
      <c r="R35" s="180">
        <f t="shared" si="2"/>
        <v>0</v>
      </c>
      <c r="S35" s="180">
        <f t="shared" si="3"/>
        <v>0.2727272727272727</v>
      </c>
      <c r="T35" s="180">
        <f t="shared" si="4"/>
        <v>1</v>
      </c>
      <c r="U35" s="180">
        <f t="shared" si="5"/>
        <v>0</v>
      </c>
      <c r="V35" s="252">
        <f t="shared" si="6"/>
        <v>0</v>
      </c>
      <c r="W35" s="66">
        <f t="shared" si="8"/>
        <v>0.21621621621621623</v>
      </c>
      <c r="X35" s="64">
        <v>0.35135135135135137</v>
      </c>
      <c r="Y35" s="65">
        <v>0.10810810810810811</v>
      </c>
      <c r="Z35" s="253">
        <v>0.2</v>
      </c>
      <c r="AA35" s="254">
        <v>0.3</v>
      </c>
      <c r="AB35" s="255">
        <v>0.13</v>
      </c>
    </row>
    <row r="36" spans="1:28" s="178" customFormat="1" ht="13.5" customHeight="1">
      <c r="A36" s="489">
        <v>4</v>
      </c>
      <c r="B36" s="18" t="s">
        <v>13</v>
      </c>
      <c r="C36" s="41">
        <v>1</v>
      </c>
      <c r="D36" s="42">
        <v>0</v>
      </c>
      <c r="E36" s="42">
        <v>1</v>
      </c>
      <c r="F36" s="42">
        <v>2</v>
      </c>
      <c r="G36" s="42">
        <v>2</v>
      </c>
      <c r="H36" s="42">
        <v>0</v>
      </c>
      <c r="I36" s="43">
        <v>0</v>
      </c>
      <c r="J36" s="44">
        <f t="shared" si="9"/>
        <v>6</v>
      </c>
      <c r="K36" s="42">
        <v>5</v>
      </c>
      <c r="L36" s="43">
        <v>2</v>
      </c>
      <c r="M36" s="45">
        <v>527</v>
      </c>
      <c r="N36" s="46">
        <v>754</v>
      </c>
      <c r="O36" s="47">
        <v>355</v>
      </c>
      <c r="P36" s="257">
        <f t="shared" si="0"/>
        <v>0.3333333333333333</v>
      </c>
      <c r="Q36" s="168">
        <f t="shared" si="1"/>
        <v>0</v>
      </c>
      <c r="R36" s="168">
        <f t="shared" si="2"/>
        <v>0.2</v>
      </c>
      <c r="S36" s="168">
        <f t="shared" si="3"/>
        <v>0.18181818181818182</v>
      </c>
      <c r="T36" s="168">
        <f t="shared" si="4"/>
        <v>0.5</v>
      </c>
      <c r="U36" s="168">
        <f t="shared" si="5"/>
        <v>0</v>
      </c>
      <c r="V36" s="243">
        <f t="shared" si="6"/>
        <v>0</v>
      </c>
      <c r="W36" s="51">
        <f t="shared" si="8"/>
        <v>0.16216216216216217</v>
      </c>
      <c r="X36" s="49">
        <v>0.13513513513513514</v>
      </c>
      <c r="Y36" s="50">
        <v>0.05405405405405406</v>
      </c>
      <c r="Z36" s="244">
        <v>0.17</v>
      </c>
      <c r="AA36" s="245">
        <v>0.25</v>
      </c>
      <c r="AB36" s="197">
        <v>0.12</v>
      </c>
    </row>
    <row r="37" spans="1:28" s="178" customFormat="1" ht="13.5" customHeight="1">
      <c r="A37" s="477"/>
      <c r="B37" s="18" t="s">
        <v>14</v>
      </c>
      <c r="C37" s="41">
        <v>0</v>
      </c>
      <c r="D37" s="42">
        <v>1</v>
      </c>
      <c r="E37" s="42">
        <v>1</v>
      </c>
      <c r="F37" s="42">
        <v>1</v>
      </c>
      <c r="G37" s="42">
        <v>0</v>
      </c>
      <c r="H37" s="42">
        <v>0</v>
      </c>
      <c r="I37" s="43">
        <v>0</v>
      </c>
      <c r="J37" s="44">
        <f t="shared" si="9"/>
        <v>3</v>
      </c>
      <c r="K37" s="42">
        <v>7</v>
      </c>
      <c r="L37" s="43">
        <v>1</v>
      </c>
      <c r="M37" s="45">
        <v>603</v>
      </c>
      <c r="N37" s="46">
        <v>661</v>
      </c>
      <c r="O37" s="47">
        <v>358</v>
      </c>
      <c r="P37" s="257">
        <f t="shared" si="0"/>
        <v>0</v>
      </c>
      <c r="Q37" s="168">
        <f t="shared" si="1"/>
        <v>0.16666666666666666</v>
      </c>
      <c r="R37" s="168">
        <f t="shared" si="2"/>
        <v>0.2</v>
      </c>
      <c r="S37" s="168">
        <f t="shared" si="3"/>
        <v>0.09090909090909091</v>
      </c>
      <c r="T37" s="168">
        <f t="shared" si="4"/>
        <v>0</v>
      </c>
      <c r="U37" s="168">
        <f t="shared" si="5"/>
        <v>0</v>
      </c>
      <c r="V37" s="243">
        <f t="shared" si="6"/>
        <v>0</v>
      </c>
      <c r="W37" s="51">
        <f t="shared" si="8"/>
        <v>0.08108108108108109</v>
      </c>
      <c r="X37" s="49">
        <v>0.1891891891891892</v>
      </c>
      <c r="Y37" s="50">
        <v>0.02702702702702703</v>
      </c>
      <c r="Z37" s="244">
        <v>0.19</v>
      </c>
      <c r="AA37" s="245">
        <v>0.22</v>
      </c>
      <c r="AB37" s="197">
        <v>0.12</v>
      </c>
    </row>
    <row r="38" spans="1:28" s="178" customFormat="1" ht="13.5" customHeight="1">
      <c r="A38" s="477"/>
      <c r="B38" s="18" t="s">
        <v>15</v>
      </c>
      <c r="C38" s="41">
        <v>2</v>
      </c>
      <c r="D38" s="42">
        <v>3</v>
      </c>
      <c r="E38" s="42">
        <v>3</v>
      </c>
      <c r="F38" s="42">
        <v>1</v>
      </c>
      <c r="G38" s="42">
        <v>1</v>
      </c>
      <c r="H38" s="42">
        <v>0</v>
      </c>
      <c r="I38" s="43">
        <v>0</v>
      </c>
      <c r="J38" s="44">
        <f t="shared" si="9"/>
        <v>10</v>
      </c>
      <c r="K38" s="42">
        <v>2</v>
      </c>
      <c r="L38" s="43">
        <v>1</v>
      </c>
      <c r="M38" s="45">
        <v>555</v>
      </c>
      <c r="N38" s="46">
        <v>539</v>
      </c>
      <c r="O38" s="47">
        <v>346</v>
      </c>
      <c r="P38" s="257">
        <f t="shared" si="0"/>
        <v>0.6666666666666666</v>
      </c>
      <c r="Q38" s="168">
        <f t="shared" si="1"/>
        <v>0.5</v>
      </c>
      <c r="R38" s="168">
        <f t="shared" si="2"/>
        <v>0.6</v>
      </c>
      <c r="S38" s="168">
        <f t="shared" si="3"/>
        <v>0.09090909090909091</v>
      </c>
      <c r="T38" s="168">
        <f t="shared" si="4"/>
        <v>0.25</v>
      </c>
      <c r="U38" s="168">
        <f t="shared" si="5"/>
        <v>0</v>
      </c>
      <c r="V38" s="243">
        <f t="shared" si="6"/>
        <v>0</v>
      </c>
      <c r="W38" s="51">
        <f t="shared" si="8"/>
        <v>0.2702702702702703</v>
      </c>
      <c r="X38" s="49">
        <v>0.05405405405405406</v>
      </c>
      <c r="Y38" s="50">
        <v>0.02702702702702703</v>
      </c>
      <c r="Z38" s="244">
        <v>0.18</v>
      </c>
      <c r="AA38" s="245">
        <v>0.18</v>
      </c>
      <c r="AB38" s="197">
        <v>0.11</v>
      </c>
    </row>
    <row r="39" spans="1:28" s="178" customFormat="1" ht="13.5" customHeight="1">
      <c r="A39" s="478"/>
      <c r="B39" s="18" t="s">
        <v>16</v>
      </c>
      <c r="C39" s="41">
        <v>0</v>
      </c>
      <c r="D39" s="42">
        <v>6</v>
      </c>
      <c r="E39" s="42">
        <v>4</v>
      </c>
      <c r="F39" s="42">
        <v>2</v>
      </c>
      <c r="G39" s="42">
        <v>0</v>
      </c>
      <c r="H39" s="42">
        <v>0</v>
      </c>
      <c r="I39" s="43">
        <v>0</v>
      </c>
      <c r="J39" s="44">
        <f t="shared" si="9"/>
        <v>12</v>
      </c>
      <c r="K39" s="42">
        <v>6</v>
      </c>
      <c r="L39" s="43">
        <v>6</v>
      </c>
      <c r="M39" s="45">
        <v>507</v>
      </c>
      <c r="N39" s="46">
        <v>432</v>
      </c>
      <c r="O39" s="47">
        <v>294</v>
      </c>
      <c r="P39" s="257">
        <f t="shared" si="0"/>
        <v>0</v>
      </c>
      <c r="Q39" s="168">
        <f t="shared" si="1"/>
        <v>1</v>
      </c>
      <c r="R39" s="168">
        <f t="shared" si="2"/>
        <v>0.8</v>
      </c>
      <c r="S39" s="168">
        <f t="shared" si="3"/>
        <v>0.18181818181818182</v>
      </c>
      <c r="T39" s="168">
        <f t="shared" si="4"/>
        <v>0</v>
      </c>
      <c r="U39" s="168">
        <f t="shared" si="5"/>
        <v>0</v>
      </c>
      <c r="V39" s="243">
        <f t="shared" si="6"/>
        <v>0</v>
      </c>
      <c r="W39" s="51">
        <f t="shared" si="8"/>
        <v>0.32432432432432434</v>
      </c>
      <c r="X39" s="49">
        <v>0.16216216216216217</v>
      </c>
      <c r="Y39" s="50">
        <v>0.16216216216216217</v>
      </c>
      <c r="Z39" s="244">
        <v>0.16</v>
      </c>
      <c r="AA39" s="245">
        <v>0.14</v>
      </c>
      <c r="AB39" s="197">
        <v>0.1</v>
      </c>
    </row>
    <row r="40" spans="1:28" s="178" customFormat="1" ht="13.5" customHeight="1">
      <c r="A40" s="480">
        <v>5</v>
      </c>
      <c r="B40" s="17" t="s">
        <v>17</v>
      </c>
      <c r="C40" s="128">
        <v>0</v>
      </c>
      <c r="D40" s="129">
        <v>0</v>
      </c>
      <c r="E40" s="129">
        <v>1</v>
      </c>
      <c r="F40" s="129">
        <v>1</v>
      </c>
      <c r="G40" s="129">
        <v>0</v>
      </c>
      <c r="H40" s="129">
        <v>0</v>
      </c>
      <c r="I40" s="130">
        <v>0</v>
      </c>
      <c r="J40" s="74">
        <f t="shared" si="9"/>
        <v>2</v>
      </c>
      <c r="K40" s="129">
        <v>4</v>
      </c>
      <c r="L40" s="130">
        <v>4</v>
      </c>
      <c r="M40" s="77">
        <v>339</v>
      </c>
      <c r="N40" s="78">
        <v>283</v>
      </c>
      <c r="O40" s="79">
        <v>283</v>
      </c>
      <c r="P40" s="259">
        <f t="shared" si="0"/>
        <v>0</v>
      </c>
      <c r="Q40" s="172">
        <f t="shared" si="1"/>
        <v>0</v>
      </c>
      <c r="R40" s="172">
        <f t="shared" si="2"/>
        <v>0.2</v>
      </c>
      <c r="S40" s="172">
        <f t="shared" si="3"/>
        <v>0.09090909090909091</v>
      </c>
      <c r="T40" s="172">
        <f t="shared" si="4"/>
        <v>0</v>
      </c>
      <c r="U40" s="172">
        <f t="shared" si="5"/>
        <v>0</v>
      </c>
      <c r="V40" s="260">
        <f t="shared" si="6"/>
        <v>0</v>
      </c>
      <c r="W40" s="83">
        <f t="shared" si="8"/>
        <v>0.05405405405405406</v>
      </c>
      <c r="X40" s="81">
        <v>0.10810810810810811</v>
      </c>
      <c r="Y40" s="82">
        <v>0.10810810810810811</v>
      </c>
      <c r="Z40" s="261">
        <v>0.11</v>
      </c>
      <c r="AA40" s="262">
        <v>0.09</v>
      </c>
      <c r="AB40" s="263">
        <v>0.09</v>
      </c>
    </row>
    <row r="41" spans="1:28" s="178" customFormat="1" ht="13.5" customHeight="1">
      <c r="A41" s="480"/>
      <c r="B41" s="18" t="s">
        <v>18</v>
      </c>
      <c r="C41" s="41">
        <v>0</v>
      </c>
      <c r="D41" s="42">
        <v>2</v>
      </c>
      <c r="E41" s="42">
        <v>2</v>
      </c>
      <c r="F41" s="42">
        <v>9</v>
      </c>
      <c r="G41" s="42">
        <v>0</v>
      </c>
      <c r="H41" s="42">
        <v>0</v>
      </c>
      <c r="I41" s="43">
        <v>1</v>
      </c>
      <c r="J41" s="44">
        <f aca="true" t="shared" si="10" ref="J41:J57">SUM(C41:I41)</f>
        <v>14</v>
      </c>
      <c r="K41" s="42">
        <v>5</v>
      </c>
      <c r="L41" s="43">
        <v>4</v>
      </c>
      <c r="M41" s="45">
        <v>342</v>
      </c>
      <c r="N41" s="46">
        <v>290</v>
      </c>
      <c r="O41" s="47">
        <v>207</v>
      </c>
      <c r="P41" s="257">
        <f t="shared" si="0"/>
        <v>0</v>
      </c>
      <c r="Q41" s="168">
        <f t="shared" si="1"/>
        <v>0.3333333333333333</v>
      </c>
      <c r="R41" s="168">
        <f t="shared" si="2"/>
        <v>0.4</v>
      </c>
      <c r="S41" s="168">
        <f t="shared" si="3"/>
        <v>0.8181818181818182</v>
      </c>
      <c r="T41" s="168">
        <f t="shared" si="4"/>
        <v>0</v>
      </c>
      <c r="U41" s="168">
        <f t="shared" si="5"/>
        <v>0</v>
      </c>
      <c r="V41" s="243">
        <f t="shared" si="6"/>
        <v>0.25</v>
      </c>
      <c r="W41" s="51">
        <f t="shared" si="8"/>
        <v>0.3783783783783784</v>
      </c>
      <c r="X41" s="49">
        <v>0.13513513513513514</v>
      </c>
      <c r="Y41" s="50">
        <v>0.10810810810810811</v>
      </c>
      <c r="Z41" s="244">
        <v>0.11</v>
      </c>
      <c r="AA41" s="245">
        <v>0.1</v>
      </c>
      <c r="AB41" s="197">
        <v>0.07</v>
      </c>
    </row>
    <row r="42" spans="1:28" s="178" customFormat="1" ht="13.5" customHeight="1">
      <c r="A42" s="480"/>
      <c r="B42" s="18" t="s">
        <v>19</v>
      </c>
      <c r="C42" s="41">
        <v>0</v>
      </c>
      <c r="D42" s="42">
        <v>2</v>
      </c>
      <c r="E42" s="42">
        <v>0</v>
      </c>
      <c r="F42" s="42">
        <v>4</v>
      </c>
      <c r="G42" s="42">
        <v>0</v>
      </c>
      <c r="H42" s="42">
        <v>0</v>
      </c>
      <c r="I42" s="43">
        <v>0</v>
      </c>
      <c r="J42" s="44">
        <f t="shared" si="10"/>
        <v>6</v>
      </c>
      <c r="K42" s="42">
        <v>4</v>
      </c>
      <c r="L42" s="43">
        <v>1</v>
      </c>
      <c r="M42" s="45">
        <v>337</v>
      </c>
      <c r="N42" s="46">
        <v>275</v>
      </c>
      <c r="O42" s="47">
        <v>210</v>
      </c>
      <c r="P42" s="257">
        <f t="shared" si="0"/>
        <v>0</v>
      </c>
      <c r="Q42" s="168">
        <f t="shared" si="1"/>
        <v>0.3333333333333333</v>
      </c>
      <c r="R42" s="168">
        <f t="shared" si="2"/>
        <v>0</v>
      </c>
      <c r="S42" s="168">
        <f t="shared" si="3"/>
        <v>0.36363636363636365</v>
      </c>
      <c r="T42" s="168">
        <f t="shared" si="4"/>
        <v>0</v>
      </c>
      <c r="U42" s="168">
        <f t="shared" si="5"/>
        <v>0</v>
      </c>
      <c r="V42" s="243">
        <f t="shared" si="6"/>
        <v>0</v>
      </c>
      <c r="W42" s="51">
        <f t="shared" si="8"/>
        <v>0.16216216216216217</v>
      </c>
      <c r="X42" s="49">
        <v>0.10810810810810811</v>
      </c>
      <c r="Y42" s="50">
        <v>0.02702702702702703</v>
      </c>
      <c r="Z42" s="244">
        <v>0.11</v>
      </c>
      <c r="AA42" s="245">
        <v>0.09</v>
      </c>
      <c r="AB42" s="197">
        <v>0.07</v>
      </c>
    </row>
    <row r="43" spans="1:28" s="178" customFormat="1" ht="13.5" customHeight="1">
      <c r="A43" s="480"/>
      <c r="B43" s="18" t="s">
        <v>20</v>
      </c>
      <c r="C43" s="41">
        <v>0</v>
      </c>
      <c r="D43" s="42">
        <v>5</v>
      </c>
      <c r="E43" s="42">
        <v>0</v>
      </c>
      <c r="F43" s="42">
        <v>2</v>
      </c>
      <c r="G43" s="42">
        <v>0</v>
      </c>
      <c r="H43" s="42">
        <v>0</v>
      </c>
      <c r="I43" s="43">
        <v>1</v>
      </c>
      <c r="J43" s="44">
        <f t="shared" si="10"/>
        <v>8</v>
      </c>
      <c r="K43" s="42">
        <v>3</v>
      </c>
      <c r="L43" s="43">
        <v>2</v>
      </c>
      <c r="M43" s="45">
        <v>361</v>
      </c>
      <c r="N43" s="46">
        <v>231</v>
      </c>
      <c r="O43" s="47">
        <v>241</v>
      </c>
      <c r="P43" s="257">
        <f t="shared" si="0"/>
        <v>0</v>
      </c>
      <c r="Q43" s="168">
        <f t="shared" si="1"/>
        <v>0.8333333333333334</v>
      </c>
      <c r="R43" s="168">
        <f t="shared" si="2"/>
        <v>0</v>
      </c>
      <c r="S43" s="168">
        <f t="shared" si="3"/>
        <v>0.18181818181818182</v>
      </c>
      <c r="T43" s="168">
        <f t="shared" si="4"/>
        <v>0</v>
      </c>
      <c r="U43" s="168">
        <f t="shared" si="5"/>
        <v>0</v>
      </c>
      <c r="V43" s="243">
        <f t="shared" si="6"/>
        <v>0.25</v>
      </c>
      <c r="W43" s="51">
        <f t="shared" si="8"/>
        <v>0.21621621621621623</v>
      </c>
      <c r="X43" s="49">
        <v>0.08108108108108109</v>
      </c>
      <c r="Y43" s="50">
        <v>0.05405405405405406</v>
      </c>
      <c r="Z43" s="244">
        <v>0.12</v>
      </c>
      <c r="AA43" s="245">
        <v>0.08</v>
      </c>
      <c r="AB43" s="197">
        <v>0.08</v>
      </c>
    </row>
    <row r="44" spans="1:28" s="178" customFormat="1" ht="13.5" customHeight="1">
      <c r="A44" s="489">
        <v>6</v>
      </c>
      <c r="B44" s="17" t="s">
        <v>21</v>
      </c>
      <c r="C44" s="128">
        <v>0</v>
      </c>
      <c r="D44" s="129">
        <v>3</v>
      </c>
      <c r="E44" s="129">
        <v>0</v>
      </c>
      <c r="F44" s="129">
        <v>1</v>
      </c>
      <c r="G44" s="129">
        <v>0</v>
      </c>
      <c r="H44" s="129">
        <v>0</v>
      </c>
      <c r="I44" s="130">
        <v>0</v>
      </c>
      <c r="J44" s="74">
        <f t="shared" si="10"/>
        <v>4</v>
      </c>
      <c r="K44" s="129">
        <v>6</v>
      </c>
      <c r="L44" s="130">
        <v>1</v>
      </c>
      <c r="M44" s="77">
        <v>300</v>
      </c>
      <c r="N44" s="78">
        <v>244</v>
      </c>
      <c r="O44" s="79">
        <v>219</v>
      </c>
      <c r="P44" s="259">
        <f t="shared" si="0"/>
        <v>0</v>
      </c>
      <c r="Q44" s="172">
        <f t="shared" si="1"/>
        <v>0.5</v>
      </c>
      <c r="R44" s="172">
        <f t="shared" si="2"/>
        <v>0</v>
      </c>
      <c r="S44" s="172">
        <f t="shared" si="3"/>
        <v>0.09090909090909091</v>
      </c>
      <c r="T44" s="172">
        <f t="shared" si="4"/>
        <v>0</v>
      </c>
      <c r="U44" s="172">
        <f t="shared" si="5"/>
        <v>0</v>
      </c>
      <c r="V44" s="260">
        <f t="shared" si="6"/>
        <v>0</v>
      </c>
      <c r="W44" s="83">
        <f t="shared" si="8"/>
        <v>0.10810810810810811</v>
      </c>
      <c r="X44" s="81">
        <v>0.16216216216216217</v>
      </c>
      <c r="Y44" s="82">
        <v>0.02702702702702703</v>
      </c>
      <c r="Z44" s="261">
        <v>0.1</v>
      </c>
      <c r="AA44" s="262">
        <v>0.08</v>
      </c>
      <c r="AB44" s="263">
        <v>0.07</v>
      </c>
    </row>
    <row r="45" spans="1:28" s="178" customFormat="1" ht="13.5" customHeight="1">
      <c r="A45" s="477"/>
      <c r="B45" s="18" t="s">
        <v>22</v>
      </c>
      <c r="C45" s="41">
        <v>0</v>
      </c>
      <c r="D45" s="42">
        <v>4</v>
      </c>
      <c r="E45" s="42">
        <v>0</v>
      </c>
      <c r="F45" s="42">
        <v>0</v>
      </c>
      <c r="G45" s="42">
        <v>0</v>
      </c>
      <c r="H45" s="42">
        <v>0</v>
      </c>
      <c r="I45" s="43">
        <v>0</v>
      </c>
      <c r="J45" s="44">
        <f t="shared" si="10"/>
        <v>4</v>
      </c>
      <c r="K45" s="42">
        <v>4</v>
      </c>
      <c r="L45" s="43">
        <v>4</v>
      </c>
      <c r="M45" s="45">
        <v>303</v>
      </c>
      <c r="N45" s="46">
        <v>227</v>
      </c>
      <c r="O45" s="47">
        <v>175</v>
      </c>
      <c r="P45" s="257">
        <f t="shared" si="0"/>
        <v>0</v>
      </c>
      <c r="Q45" s="168">
        <f t="shared" si="1"/>
        <v>0.6666666666666666</v>
      </c>
      <c r="R45" s="168">
        <f t="shared" si="2"/>
        <v>0</v>
      </c>
      <c r="S45" s="168">
        <f t="shared" si="3"/>
        <v>0</v>
      </c>
      <c r="T45" s="168">
        <f t="shared" si="4"/>
        <v>0</v>
      </c>
      <c r="U45" s="168">
        <f t="shared" si="5"/>
        <v>0</v>
      </c>
      <c r="V45" s="243">
        <f t="shared" si="6"/>
        <v>0</v>
      </c>
      <c r="W45" s="51">
        <f t="shared" si="8"/>
        <v>0.10810810810810811</v>
      </c>
      <c r="X45" s="49">
        <v>0.10810810810810811</v>
      </c>
      <c r="Y45" s="50">
        <v>0.10810810810810811</v>
      </c>
      <c r="Z45" s="244">
        <v>0.1</v>
      </c>
      <c r="AA45" s="245">
        <v>0.07</v>
      </c>
      <c r="AB45" s="197">
        <v>0.06</v>
      </c>
    </row>
    <row r="46" spans="1:28" s="178" customFormat="1" ht="13.5" customHeight="1">
      <c r="A46" s="477"/>
      <c r="B46" s="18" t="s">
        <v>23</v>
      </c>
      <c r="C46" s="41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3">
        <v>0</v>
      </c>
      <c r="J46" s="44">
        <f t="shared" si="10"/>
        <v>0</v>
      </c>
      <c r="K46" s="42">
        <v>1</v>
      </c>
      <c r="L46" s="43">
        <v>3</v>
      </c>
      <c r="M46" s="45">
        <v>247</v>
      </c>
      <c r="N46" s="46">
        <v>169</v>
      </c>
      <c r="O46" s="47">
        <v>204</v>
      </c>
      <c r="P46" s="257">
        <f t="shared" si="0"/>
        <v>0</v>
      </c>
      <c r="Q46" s="168">
        <f t="shared" si="1"/>
        <v>0</v>
      </c>
      <c r="R46" s="168">
        <f t="shared" si="2"/>
        <v>0</v>
      </c>
      <c r="S46" s="168">
        <f t="shared" si="3"/>
        <v>0</v>
      </c>
      <c r="T46" s="168">
        <f t="shared" si="4"/>
        <v>0</v>
      </c>
      <c r="U46" s="168">
        <f t="shared" si="5"/>
        <v>0</v>
      </c>
      <c r="V46" s="243">
        <f t="shared" si="6"/>
        <v>0</v>
      </c>
      <c r="W46" s="51">
        <f t="shared" si="8"/>
        <v>0</v>
      </c>
      <c r="X46" s="49">
        <v>0.02702702702702703</v>
      </c>
      <c r="Y46" s="50">
        <v>0.08108108108108109</v>
      </c>
      <c r="Z46" s="244">
        <v>0.08</v>
      </c>
      <c r="AA46" s="245">
        <v>0.06</v>
      </c>
      <c r="AB46" s="197">
        <v>0.07</v>
      </c>
    </row>
    <row r="47" spans="1:28" s="178" customFormat="1" ht="13.5" customHeight="1">
      <c r="A47" s="477"/>
      <c r="B47" s="18" t="s">
        <v>24</v>
      </c>
      <c r="C47" s="41">
        <v>0</v>
      </c>
      <c r="D47" s="42">
        <v>6</v>
      </c>
      <c r="E47" s="42">
        <v>0</v>
      </c>
      <c r="F47" s="42">
        <v>1</v>
      </c>
      <c r="G47" s="42">
        <v>0</v>
      </c>
      <c r="H47" s="42">
        <v>0</v>
      </c>
      <c r="I47" s="43">
        <v>0</v>
      </c>
      <c r="J47" s="44">
        <f t="shared" si="10"/>
        <v>7</v>
      </c>
      <c r="K47" s="42">
        <v>0</v>
      </c>
      <c r="L47" s="43">
        <v>4</v>
      </c>
      <c r="M47" s="45">
        <v>290</v>
      </c>
      <c r="N47" s="46">
        <v>173</v>
      </c>
      <c r="O47" s="47">
        <v>168</v>
      </c>
      <c r="P47" s="257">
        <f t="shared" si="0"/>
        <v>0</v>
      </c>
      <c r="Q47" s="168">
        <f t="shared" si="1"/>
        <v>1</v>
      </c>
      <c r="R47" s="168">
        <f t="shared" si="2"/>
        <v>0</v>
      </c>
      <c r="S47" s="168">
        <f t="shared" si="3"/>
        <v>0.09090909090909091</v>
      </c>
      <c r="T47" s="168">
        <f t="shared" si="4"/>
        <v>0</v>
      </c>
      <c r="U47" s="168">
        <f t="shared" si="5"/>
        <v>0</v>
      </c>
      <c r="V47" s="243">
        <f t="shared" si="6"/>
        <v>0</v>
      </c>
      <c r="W47" s="51">
        <f t="shared" si="8"/>
        <v>0.1891891891891892</v>
      </c>
      <c r="X47" s="49">
        <v>0</v>
      </c>
      <c r="Y47" s="50">
        <v>0.10810810810810811</v>
      </c>
      <c r="Z47" s="244">
        <v>0.09</v>
      </c>
      <c r="AA47" s="245">
        <v>0.06</v>
      </c>
      <c r="AB47" s="197">
        <v>0.06</v>
      </c>
    </row>
    <row r="48" spans="1:28" s="178" customFormat="1" ht="13.5" customHeight="1">
      <c r="A48" s="478"/>
      <c r="B48" s="174" t="s">
        <v>25</v>
      </c>
      <c r="C48" s="56">
        <v>0</v>
      </c>
      <c r="D48" s="57">
        <v>5</v>
      </c>
      <c r="E48" s="57">
        <v>0</v>
      </c>
      <c r="F48" s="57">
        <v>3</v>
      </c>
      <c r="G48" s="57">
        <v>0</v>
      </c>
      <c r="H48" s="57">
        <v>0</v>
      </c>
      <c r="I48" s="58">
        <v>0</v>
      </c>
      <c r="J48" s="59">
        <f t="shared" si="10"/>
        <v>8</v>
      </c>
      <c r="K48" s="57">
        <v>4</v>
      </c>
      <c r="L48" s="58">
        <v>1</v>
      </c>
      <c r="M48" s="60">
        <v>328</v>
      </c>
      <c r="N48" s="61">
        <v>186</v>
      </c>
      <c r="O48" s="62">
        <v>169</v>
      </c>
      <c r="P48" s="272">
        <f t="shared" si="0"/>
        <v>0</v>
      </c>
      <c r="Q48" s="180">
        <f t="shared" si="1"/>
        <v>0.8333333333333334</v>
      </c>
      <c r="R48" s="180">
        <f t="shared" si="2"/>
        <v>0</v>
      </c>
      <c r="S48" s="180">
        <f t="shared" si="3"/>
        <v>0.2727272727272727</v>
      </c>
      <c r="T48" s="180">
        <f t="shared" si="4"/>
        <v>0</v>
      </c>
      <c r="U48" s="180">
        <f t="shared" si="5"/>
        <v>0</v>
      </c>
      <c r="V48" s="252">
        <f t="shared" si="6"/>
        <v>0</v>
      </c>
      <c r="W48" s="66">
        <f t="shared" si="8"/>
        <v>0.21621621621621623</v>
      </c>
      <c r="X48" s="64">
        <v>0.10810810810810811</v>
      </c>
      <c r="Y48" s="65">
        <v>0.02702702702702703</v>
      </c>
      <c r="Z48" s="253">
        <v>0.1</v>
      </c>
      <c r="AA48" s="254">
        <v>0.06</v>
      </c>
      <c r="AB48" s="255">
        <v>0.06</v>
      </c>
    </row>
    <row r="49" spans="1:28" s="178" customFormat="1" ht="13.5" customHeight="1">
      <c r="A49" s="489">
        <v>7</v>
      </c>
      <c r="B49" s="18" t="s">
        <v>26</v>
      </c>
      <c r="C49" s="41">
        <v>0</v>
      </c>
      <c r="D49" s="42">
        <v>2</v>
      </c>
      <c r="E49" s="42">
        <v>0</v>
      </c>
      <c r="F49" s="42">
        <v>1</v>
      </c>
      <c r="G49" s="42">
        <v>0</v>
      </c>
      <c r="H49" s="42">
        <v>0</v>
      </c>
      <c r="I49" s="43">
        <v>0</v>
      </c>
      <c r="J49" s="44">
        <f t="shared" si="10"/>
        <v>3</v>
      </c>
      <c r="K49" s="42">
        <v>0</v>
      </c>
      <c r="L49" s="43">
        <v>0</v>
      </c>
      <c r="M49" s="45">
        <v>412</v>
      </c>
      <c r="N49" s="46">
        <v>179</v>
      </c>
      <c r="O49" s="47">
        <v>177</v>
      </c>
      <c r="P49" s="257">
        <f t="shared" si="0"/>
        <v>0</v>
      </c>
      <c r="Q49" s="168">
        <f t="shared" si="1"/>
        <v>0.3333333333333333</v>
      </c>
      <c r="R49" s="168">
        <f t="shared" si="2"/>
        <v>0</v>
      </c>
      <c r="S49" s="168">
        <f t="shared" si="3"/>
        <v>0.09090909090909091</v>
      </c>
      <c r="T49" s="168">
        <f t="shared" si="4"/>
        <v>0</v>
      </c>
      <c r="U49" s="168">
        <f t="shared" si="5"/>
        <v>0</v>
      </c>
      <c r="V49" s="243">
        <f t="shared" si="6"/>
        <v>0</v>
      </c>
      <c r="W49" s="51">
        <f t="shared" si="8"/>
        <v>0.08108108108108109</v>
      </c>
      <c r="X49" s="49">
        <v>0</v>
      </c>
      <c r="Y49" s="50">
        <v>0</v>
      </c>
      <c r="Z49" s="244">
        <v>0.13</v>
      </c>
      <c r="AA49" s="245">
        <v>0.06</v>
      </c>
      <c r="AB49" s="197">
        <v>0.06</v>
      </c>
    </row>
    <row r="50" spans="1:28" s="178" customFormat="1" ht="13.5" customHeight="1">
      <c r="A50" s="477"/>
      <c r="B50" s="18" t="s">
        <v>27</v>
      </c>
      <c r="C50" s="41">
        <v>0</v>
      </c>
      <c r="D50" s="42">
        <v>2</v>
      </c>
      <c r="E50" s="42">
        <v>0</v>
      </c>
      <c r="F50" s="42">
        <v>2</v>
      </c>
      <c r="G50" s="42">
        <v>0</v>
      </c>
      <c r="H50" s="42">
        <v>0</v>
      </c>
      <c r="I50" s="43">
        <v>0</v>
      </c>
      <c r="J50" s="44">
        <f t="shared" si="10"/>
        <v>4</v>
      </c>
      <c r="K50" s="42">
        <v>1</v>
      </c>
      <c r="L50" s="43">
        <v>1</v>
      </c>
      <c r="M50" s="45">
        <v>526</v>
      </c>
      <c r="N50" s="46">
        <v>145</v>
      </c>
      <c r="O50" s="47">
        <v>160</v>
      </c>
      <c r="P50" s="257">
        <f t="shared" si="0"/>
        <v>0</v>
      </c>
      <c r="Q50" s="168">
        <f t="shared" si="1"/>
        <v>0.3333333333333333</v>
      </c>
      <c r="R50" s="168">
        <f t="shared" si="2"/>
        <v>0</v>
      </c>
      <c r="S50" s="168">
        <f t="shared" si="3"/>
        <v>0.18181818181818182</v>
      </c>
      <c r="T50" s="168">
        <f t="shared" si="4"/>
        <v>0</v>
      </c>
      <c r="U50" s="168">
        <f t="shared" si="5"/>
        <v>0</v>
      </c>
      <c r="V50" s="243">
        <f t="shared" si="6"/>
        <v>0</v>
      </c>
      <c r="W50" s="51">
        <f t="shared" si="8"/>
        <v>0.10810810810810811</v>
      </c>
      <c r="X50" s="49">
        <v>0.02702702702702703</v>
      </c>
      <c r="Y50" s="50">
        <v>0.02702702702702703</v>
      </c>
      <c r="Z50" s="244">
        <v>0.17</v>
      </c>
      <c r="AA50" s="245">
        <v>0.05</v>
      </c>
      <c r="AB50" s="197">
        <v>0.05</v>
      </c>
    </row>
    <row r="51" spans="1:28" s="178" customFormat="1" ht="13.5" customHeight="1">
      <c r="A51" s="477"/>
      <c r="B51" s="18" t="s">
        <v>28</v>
      </c>
      <c r="C51" s="41">
        <v>0</v>
      </c>
      <c r="D51" s="42">
        <v>2</v>
      </c>
      <c r="E51" s="42">
        <v>1</v>
      </c>
      <c r="F51" s="42">
        <v>0</v>
      </c>
      <c r="G51" s="42">
        <v>0</v>
      </c>
      <c r="H51" s="42">
        <v>0</v>
      </c>
      <c r="I51" s="43">
        <v>0</v>
      </c>
      <c r="J51" s="44">
        <f t="shared" si="10"/>
        <v>3</v>
      </c>
      <c r="K51" s="42">
        <v>0</v>
      </c>
      <c r="L51" s="43">
        <v>0</v>
      </c>
      <c r="M51" s="45">
        <v>511</v>
      </c>
      <c r="N51" s="46">
        <v>168</v>
      </c>
      <c r="O51" s="47">
        <v>168</v>
      </c>
      <c r="P51" s="257">
        <f t="shared" si="0"/>
        <v>0</v>
      </c>
      <c r="Q51" s="168">
        <f t="shared" si="1"/>
        <v>0.3333333333333333</v>
      </c>
      <c r="R51" s="168">
        <f t="shared" si="2"/>
        <v>0.2</v>
      </c>
      <c r="S51" s="168">
        <f t="shared" si="3"/>
        <v>0</v>
      </c>
      <c r="T51" s="168">
        <f t="shared" si="4"/>
        <v>0</v>
      </c>
      <c r="U51" s="168">
        <f t="shared" si="5"/>
        <v>0</v>
      </c>
      <c r="V51" s="243">
        <f t="shared" si="6"/>
        <v>0</v>
      </c>
      <c r="W51" s="51">
        <f t="shared" si="8"/>
        <v>0.08108108108108109</v>
      </c>
      <c r="X51" s="49">
        <v>0</v>
      </c>
      <c r="Y51" s="50">
        <v>0</v>
      </c>
      <c r="Z51" s="244">
        <v>0.16</v>
      </c>
      <c r="AA51" s="245">
        <v>0.06</v>
      </c>
      <c r="AB51" s="197">
        <v>0.06</v>
      </c>
    </row>
    <row r="52" spans="1:28" s="178" customFormat="1" ht="13.5" customHeight="1">
      <c r="A52" s="478"/>
      <c r="B52" s="18" t="s">
        <v>29</v>
      </c>
      <c r="C52" s="41">
        <v>2</v>
      </c>
      <c r="D52" s="42">
        <v>0</v>
      </c>
      <c r="E52" s="42">
        <v>1</v>
      </c>
      <c r="F52" s="42">
        <v>1</v>
      </c>
      <c r="G52" s="42">
        <v>0</v>
      </c>
      <c r="H52" s="42">
        <v>0</v>
      </c>
      <c r="I52" s="43">
        <v>0</v>
      </c>
      <c r="J52" s="44">
        <f t="shared" si="10"/>
        <v>4</v>
      </c>
      <c r="K52" s="42">
        <v>0</v>
      </c>
      <c r="L52" s="43">
        <v>0</v>
      </c>
      <c r="M52" s="45">
        <v>678</v>
      </c>
      <c r="N52" s="46">
        <v>173</v>
      </c>
      <c r="O52" s="47">
        <v>179</v>
      </c>
      <c r="P52" s="257">
        <f t="shared" si="0"/>
        <v>0.6666666666666666</v>
      </c>
      <c r="Q52" s="168">
        <f t="shared" si="1"/>
        <v>0</v>
      </c>
      <c r="R52" s="168">
        <f t="shared" si="2"/>
        <v>0.2</v>
      </c>
      <c r="S52" s="168">
        <f t="shared" si="3"/>
        <v>0.09090909090909091</v>
      </c>
      <c r="T52" s="168">
        <f t="shared" si="4"/>
        <v>0</v>
      </c>
      <c r="U52" s="168">
        <f t="shared" si="5"/>
        <v>0</v>
      </c>
      <c r="V52" s="243">
        <f t="shared" si="6"/>
        <v>0</v>
      </c>
      <c r="W52" s="51">
        <f t="shared" si="8"/>
        <v>0.10810810810810811</v>
      </c>
      <c r="X52" s="49">
        <v>0</v>
      </c>
      <c r="Y52" s="50">
        <v>0</v>
      </c>
      <c r="Z52" s="244">
        <v>0.22</v>
      </c>
      <c r="AA52" s="245">
        <v>0.06</v>
      </c>
      <c r="AB52" s="197">
        <v>0.06</v>
      </c>
    </row>
    <row r="53" spans="1:28" s="178" customFormat="1" ht="13.5" customHeight="1">
      <c r="A53" s="489">
        <v>8</v>
      </c>
      <c r="B53" s="17" t="s">
        <v>30</v>
      </c>
      <c r="C53" s="128">
        <v>1</v>
      </c>
      <c r="D53" s="129">
        <v>2</v>
      </c>
      <c r="E53" s="129">
        <v>1</v>
      </c>
      <c r="F53" s="129">
        <v>1</v>
      </c>
      <c r="G53" s="129">
        <v>0</v>
      </c>
      <c r="H53" s="129">
        <v>0</v>
      </c>
      <c r="I53" s="130">
        <v>0</v>
      </c>
      <c r="J53" s="74">
        <f t="shared" si="10"/>
        <v>5</v>
      </c>
      <c r="K53" s="129">
        <v>3</v>
      </c>
      <c r="L53" s="130">
        <v>0</v>
      </c>
      <c r="M53" s="77">
        <v>811</v>
      </c>
      <c r="N53" s="78">
        <v>223</v>
      </c>
      <c r="O53" s="79">
        <v>193</v>
      </c>
      <c r="P53" s="259">
        <f t="shared" si="0"/>
        <v>0.3333333333333333</v>
      </c>
      <c r="Q53" s="172">
        <f t="shared" si="1"/>
        <v>0.3333333333333333</v>
      </c>
      <c r="R53" s="172">
        <f t="shared" si="2"/>
        <v>0.2</v>
      </c>
      <c r="S53" s="172">
        <f t="shared" si="3"/>
        <v>0.09090909090909091</v>
      </c>
      <c r="T53" s="172">
        <f t="shared" si="4"/>
        <v>0</v>
      </c>
      <c r="U53" s="172">
        <f t="shared" si="5"/>
        <v>0</v>
      </c>
      <c r="V53" s="260">
        <f t="shared" si="6"/>
        <v>0</v>
      </c>
      <c r="W53" s="83">
        <f t="shared" si="8"/>
        <v>0.13513513513513514</v>
      </c>
      <c r="X53" s="81">
        <v>0.08108108108108109</v>
      </c>
      <c r="Y53" s="82">
        <v>0</v>
      </c>
      <c r="Z53" s="261">
        <v>0.26</v>
      </c>
      <c r="AA53" s="262">
        <v>0.07</v>
      </c>
      <c r="AB53" s="263">
        <v>0.06</v>
      </c>
    </row>
    <row r="54" spans="1:28" s="178" customFormat="1" ht="13.5" customHeight="1">
      <c r="A54" s="477"/>
      <c r="B54" s="18" t="s">
        <v>31</v>
      </c>
      <c r="C54" s="41">
        <v>0</v>
      </c>
      <c r="D54" s="42">
        <v>1</v>
      </c>
      <c r="E54" s="42">
        <v>1</v>
      </c>
      <c r="F54" s="42">
        <v>0</v>
      </c>
      <c r="G54" s="42">
        <v>0</v>
      </c>
      <c r="H54" s="42">
        <v>0</v>
      </c>
      <c r="I54" s="43">
        <v>0</v>
      </c>
      <c r="J54" s="44">
        <f t="shared" si="10"/>
        <v>2</v>
      </c>
      <c r="K54" s="42">
        <v>5</v>
      </c>
      <c r="L54" s="43">
        <v>1</v>
      </c>
      <c r="M54" s="45">
        <v>863</v>
      </c>
      <c r="N54" s="46">
        <v>198</v>
      </c>
      <c r="O54" s="47">
        <v>253</v>
      </c>
      <c r="P54" s="257">
        <f t="shared" si="0"/>
        <v>0</v>
      </c>
      <c r="Q54" s="168">
        <f t="shared" si="1"/>
        <v>0.16666666666666666</v>
      </c>
      <c r="R54" s="168">
        <f t="shared" si="2"/>
        <v>0.2</v>
      </c>
      <c r="S54" s="168">
        <f t="shared" si="3"/>
        <v>0</v>
      </c>
      <c r="T54" s="168">
        <f t="shared" si="4"/>
        <v>0</v>
      </c>
      <c r="U54" s="168">
        <f t="shared" si="5"/>
        <v>0</v>
      </c>
      <c r="V54" s="243">
        <f t="shared" si="6"/>
        <v>0</v>
      </c>
      <c r="W54" s="51">
        <f t="shared" si="8"/>
        <v>0.05405405405405406</v>
      </c>
      <c r="X54" s="49">
        <v>0.13513513513513514</v>
      </c>
      <c r="Y54" s="50">
        <v>0.02702702702702703</v>
      </c>
      <c r="Z54" s="244">
        <v>0.28</v>
      </c>
      <c r="AA54" s="245">
        <v>0.07</v>
      </c>
      <c r="AB54" s="197">
        <v>0.08</v>
      </c>
    </row>
    <row r="55" spans="1:28" s="178" customFormat="1" ht="13.5" customHeight="1">
      <c r="A55" s="477"/>
      <c r="B55" s="18" t="s">
        <v>32</v>
      </c>
      <c r="C55" s="41">
        <v>0</v>
      </c>
      <c r="D55" s="42">
        <v>1</v>
      </c>
      <c r="E55" s="42">
        <v>2</v>
      </c>
      <c r="F55" s="42">
        <v>1</v>
      </c>
      <c r="G55" s="42">
        <v>0</v>
      </c>
      <c r="H55" s="42">
        <v>0</v>
      </c>
      <c r="I55" s="43">
        <v>0</v>
      </c>
      <c r="J55" s="44">
        <f t="shared" si="10"/>
        <v>4</v>
      </c>
      <c r="K55" s="42">
        <v>3</v>
      </c>
      <c r="L55" s="43">
        <v>0</v>
      </c>
      <c r="M55" s="45">
        <v>858</v>
      </c>
      <c r="N55" s="46">
        <v>202</v>
      </c>
      <c r="O55" s="47">
        <v>254</v>
      </c>
      <c r="P55" s="257">
        <f t="shared" si="0"/>
        <v>0</v>
      </c>
      <c r="Q55" s="168">
        <f t="shared" si="1"/>
        <v>0.16666666666666666</v>
      </c>
      <c r="R55" s="168">
        <f t="shared" si="2"/>
        <v>0.4</v>
      </c>
      <c r="S55" s="168">
        <f t="shared" si="3"/>
        <v>0.09090909090909091</v>
      </c>
      <c r="T55" s="168">
        <f t="shared" si="4"/>
        <v>0</v>
      </c>
      <c r="U55" s="168">
        <f t="shared" si="5"/>
        <v>0</v>
      </c>
      <c r="V55" s="243">
        <f t="shared" si="6"/>
        <v>0</v>
      </c>
      <c r="W55" s="51">
        <f t="shared" si="8"/>
        <v>0.10810810810810811</v>
      </c>
      <c r="X55" s="49">
        <v>0.08108108108108109</v>
      </c>
      <c r="Y55" s="50">
        <v>0</v>
      </c>
      <c r="Z55" s="244">
        <v>0.28</v>
      </c>
      <c r="AA55" s="245">
        <v>0.07</v>
      </c>
      <c r="AB55" s="197">
        <v>0.09</v>
      </c>
    </row>
    <row r="56" spans="1:28" s="178" customFormat="1" ht="13.5" customHeight="1">
      <c r="A56" s="477"/>
      <c r="B56" s="18" t="s">
        <v>33</v>
      </c>
      <c r="C56" s="41">
        <v>4</v>
      </c>
      <c r="D56" s="42">
        <v>1</v>
      </c>
      <c r="E56" s="42">
        <v>11</v>
      </c>
      <c r="F56" s="42">
        <v>3</v>
      </c>
      <c r="G56" s="42">
        <v>1</v>
      </c>
      <c r="H56" s="42">
        <v>0</v>
      </c>
      <c r="I56" s="43">
        <v>0</v>
      </c>
      <c r="J56" s="44">
        <f t="shared" si="10"/>
        <v>20</v>
      </c>
      <c r="K56" s="42">
        <v>4</v>
      </c>
      <c r="L56" s="43">
        <v>0</v>
      </c>
      <c r="M56" s="45">
        <v>906</v>
      </c>
      <c r="N56" s="46">
        <v>262</v>
      </c>
      <c r="O56" s="47">
        <v>303</v>
      </c>
      <c r="P56" s="257">
        <f t="shared" si="0"/>
        <v>1.3333333333333333</v>
      </c>
      <c r="Q56" s="168">
        <f t="shared" si="1"/>
        <v>0.16666666666666666</v>
      </c>
      <c r="R56" s="168">
        <f t="shared" si="2"/>
        <v>2.2</v>
      </c>
      <c r="S56" s="168">
        <f t="shared" si="3"/>
        <v>0.2727272727272727</v>
      </c>
      <c r="T56" s="168">
        <f t="shared" si="4"/>
        <v>0.25</v>
      </c>
      <c r="U56" s="168">
        <f t="shared" si="5"/>
        <v>0</v>
      </c>
      <c r="V56" s="243">
        <f t="shared" si="6"/>
        <v>0</v>
      </c>
      <c r="W56" s="51">
        <f t="shared" si="8"/>
        <v>0.5405405405405406</v>
      </c>
      <c r="X56" s="49">
        <v>0.10810810810810811</v>
      </c>
      <c r="Y56" s="50">
        <v>0</v>
      </c>
      <c r="Z56" s="244">
        <v>0.29</v>
      </c>
      <c r="AA56" s="245">
        <v>0.09</v>
      </c>
      <c r="AB56" s="197">
        <v>0.1</v>
      </c>
    </row>
    <row r="57" spans="1:28" s="178" customFormat="1" ht="13.5" customHeight="1">
      <c r="A57" s="492"/>
      <c r="B57" s="185" t="s">
        <v>34</v>
      </c>
      <c r="C57" s="56">
        <v>3</v>
      </c>
      <c r="D57" s="57">
        <v>5</v>
      </c>
      <c r="E57" s="57">
        <v>9</v>
      </c>
      <c r="F57" s="57">
        <v>3</v>
      </c>
      <c r="G57" s="57">
        <v>2</v>
      </c>
      <c r="H57" s="57">
        <v>1</v>
      </c>
      <c r="I57" s="58">
        <v>0</v>
      </c>
      <c r="J57" s="59">
        <f t="shared" si="10"/>
        <v>23</v>
      </c>
      <c r="K57" s="57">
        <v>2</v>
      </c>
      <c r="L57" s="58">
        <v>0</v>
      </c>
      <c r="M57" s="60">
        <v>1250</v>
      </c>
      <c r="N57" s="61">
        <v>372</v>
      </c>
      <c r="O57" s="62">
        <v>331</v>
      </c>
      <c r="P57" s="257">
        <f t="shared" si="0"/>
        <v>1</v>
      </c>
      <c r="Q57" s="168">
        <f t="shared" si="1"/>
        <v>0.8333333333333334</v>
      </c>
      <c r="R57" s="168">
        <f t="shared" si="2"/>
        <v>1.8</v>
      </c>
      <c r="S57" s="168">
        <f t="shared" si="3"/>
        <v>0.2727272727272727</v>
      </c>
      <c r="T57" s="168">
        <f t="shared" si="4"/>
        <v>0.5</v>
      </c>
      <c r="U57" s="168">
        <f t="shared" si="5"/>
        <v>0.25</v>
      </c>
      <c r="V57" s="243">
        <f t="shared" si="6"/>
        <v>0</v>
      </c>
      <c r="W57" s="51">
        <f t="shared" si="8"/>
        <v>0.6216216216216216</v>
      </c>
      <c r="X57" s="64">
        <v>0.05405405405405406</v>
      </c>
      <c r="Y57" s="65">
        <v>0</v>
      </c>
      <c r="Z57" s="253">
        <v>0.4</v>
      </c>
      <c r="AA57" s="254">
        <v>0.12</v>
      </c>
      <c r="AB57" s="255">
        <v>0.11</v>
      </c>
    </row>
    <row r="58" spans="1:28" s="178" customFormat="1" ht="15.75" customHeight="1">
      <c r="A58" s="490" t="s">
        <v>60</v>
      </c>
      <c r="B58" s="496"/>
      <c r="C58" s="198">
        <f>SUM(C5:C57)</f>
        <v>73</v>
      </c>
      <c r="D58" s="199">
        <f aca="true" t="shared" si="11" ref="D58:O58">SUM(D5:D57)</f>
        <v>168</v>
      </c>
      <c r="E58" s="199">
        <f t="shared" si="11"/>
        <v>241</v>
      </c>
      <c r="F58" s="199">
        <f t="shared" si="11"/>
        <v>291</v>
      </c>
      <c r="G58" s="199">
        <f t="shared" si="11"/>
        <v>78</v>
      </c>
      <c r="H58" s="199">
        <f t="shared" si="11"/>
        <v>21</v>
      </c>
      <c r="I58" s="200">
        <f t="shared" si="11"/>
        <v>38</v>
      </c>
      <c r="J58" s="201">
        <f>SUM(J5:J57)</f>
        <v>910</v>
      </c>
      <c r="K58" s="273">
        <f>SUM(K5:K57)</f>
        <v>1239</v>
      </c>
      <c r="L58" s="274">
        <f t="shared" si="11"/>
        <v>763</v>
      </c>
      <c r="M58" s="275">
        <f t="shared" si="11"/>
        <v>64271</v>
      </c>
      <c r="N58" s="276">
        <f t="shared" si="11"/>
        <v>68895</v>
      </c>
      <c r="O58" s="277">
        <f t="shared" si="11"/>
        <v>47639</v>
      </c>
      <c r="P58" s="278">
        <f>C58/3</f>
        <v>24.333333333333332</v>
      </c>
      <c r="Q58" s="205">
        <f>D58/6</f>
        <v>28</v>
      </c>
      <c r="R58" s="205">
        <f>E58/5</f>
        <v>48.2</v>
      </c>
      <c r="S58" s="205">
        <f>F58/11</f>
        <v>26.454545454545453</v>
      </c>
      <c r="T58" s="205">
        <f>G58/4</f>
        <v>19.5</v>
      </c>
      <c r="U58" s="205">
        <f>H58/4</f>
        <v>5.25</v>
      </c>
      <c r="V58" s="206">
        <f>I58/4</f>
        <v>9.5</v>
      </c>
      <c r="W58" s="204">
        <f aca="true" t="shared" si="12" ref="W58:AB58">SUM(W5:W57)</f>
        <v>24.594594594594593</v>
      </c>
      <c r="X58" s="205">
        <f t="shared" si="12"/>
        <v>33.48648648648648</v>
      </c>
      <c r="Y58" s="206">
        <f t="shared" si="12"/>
        <v>20.621621621621628</v>
      </c>
      <c r="Z58" s="204">
        <f t="shared" si="12"/>
        <v>20.880000000000006</v>
      </c>
      <c r="AA58" s="206">
        <f t="shared" si="12"/>
        <v>22.759999999999998</v>
      </c>
      <c r="AB58" s="279">
        <f t="shared" si="12"/>
        <v>15.77000000000001</v>
      </c>
    </row>
    <row r="59" spans="16:28" ht="13.5" customHeight="1">
      <c r="P59" s="209" t="s">
        <v>97</v>
      </c>
      <c r="AB59" s="281"/>
    </row>
    <row r="60" spans="15:28" ht="12">
      <c r="O60" s="211"/>
      <c r="AB60" s="281"/>
    </row>
    <row r="65" ht="14.25">
      <c r="AB65" s="12"/>
    </row>
  </sheetData>
  <sheetProtection/>
  <mergeCells count="21">
    <mergeCell ref="A58:B58"/>
    <mergeCell ref="A23:A26"/>
    <mergeCell ref="A27:A30"/>
    <mergeCell ref="A44:A48"/>
    <mergeCell ref="A49:A52"/>
    <mergeCell ref="A53:A57"/>
    <mergeCell ref="A5:A8"/>
    <mergeCell ref="A40:A43"/>
    <mergeCell ref="A9:A12"/>
    <mergeCell ref="A13:A16"/>
    <mergeCell ref="A17:A22"/>
    <mergeCell ref="A31:A35"/>
    <mergeCell ref="A36:A39"/>
    <mergeCell ref="P2:AB2"/>
    <mergeCell ref="C2:O2"/>
    <mergeCell ref="C3:I3"/>
    <mergeCell ref="J3:L3"/>
    <mergeCell ref="P3:V3"/>
    <mergeCell ref="Z3:AB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J7:J22 J5:J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D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109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97" t="s">
        <v>106</v>
      </c>
      <c r="Q3" s="482"/>
      <c r="R3" s="482"/>
      <c r="S3" s="482"/>
      <c r="T3" s="482"/>
      <c r="U3" s="482"/>
      <c r="V3" s="482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3</v>
      </c>
      <c r="D5" s="157">
        <v>16</v>
      </c>
      <c r="E5" s="157">
        <v>20</v>
      </c>
      <c r="F5" s="157">
        <v>6</v>
      </c>
      <c r="G5" s="157">
        <v>1</v>
      </c>
      <c r="H5" s="157">
        <v>1</v>
      </c>
      <c r="I5" s="158">
        <v>2</v>
      </c>
      <c r="J5" s="117">
        <f aca="true" t="shared" si="0" ref="J5:J36">SUM(C5:I5)</f>
        <v>49</v>
      </c>
      <c r="K5" s="157">
        <v>49</v>
      </c>
      <c r="L5" s="159">
        <v>14</v>
      </c>
      <c r="M5" s="114">
        <v>3045</v>
      </c>
      <c r="N5" s="115">
        <v>3370</v>
      </c>
      <c r="O5" s="120">
        <v>1024</v>
      </c>
      <c r="P5" s="121">
        <f aca="true" t="shared" si="1" ref="P5:P36">C5/3</f>
        <v>1</v>
      </c>
      <c r="Q5" s="122">
        <f aca="true" t="shared" si="2" ref="Q5:Q36">D5/6</f>
        <v>2.6666666666666665</v>
      </c>
      <c r="R5" s="122">
        <f aca="true" t="shared" si="3" ref="R5:R36">E5/5</f>
        <v>4</v>
      </c>
      <c r="S5" s="122">
        <f aca="true" t="shared" si="4" ref="S5:S36">F5/11</f>
        <v>0.5454545454545454</v>
      </c>
      <c r="T5" s="122">
        <f aca="true" t="shared" si="5" ref="T5:T36">G5/4</f>
        <v>0.25</v>
      </c>
      <c r="U5" s="122">
        <f aca="true" t="shared" si="6" ref="U5:U36">H5/4</f>
        <v>0.25</v>
      </c>
      <c r="V5" s="123">
        <f aca="true" t="shared" si="7" ref="V5:V36">I5/4</f>
        <v>0.5</v>
      </c>
      <c r="W5" s="124">
        <f aca="true" t="shared" si="8" ref="W5:W36">J5/37</f>
        <v>1.3243243243243243</v>
      </c>
      <c r="X5" s="122">
        <v>1.3243243243243243</v>
      </c>
      <c r="Y5" s="161">
        <v>0.3783783783783784</v>
      </c>
      <c r="Z5" s="233">
        <v>0.97</v>
      </c>
      <c r="AA5" s="234">
        <v>1.12</v>
      </c>
      <c r="AB5" s="235">
        <v>0.36</v>
      </c>
    </row>
    <row r="6" spans="1:28" s="164" customFormat="1" ht="13.5" customHeight="1">
      <c r="A6" s="480"/>
      <c r="B6" s="18" t="s">
        <v>1</v>
      </c>
      <c r="C6" s="44">
        <v>2</v>
      </c>
      <c r="D6" s="71">
        <v>19</v>
      </c>
      <c r="E6" s="71">
        <v>13</v>
      </c>
      <c r="F6" s="71">
        <v>9</v>
      </c>
      <c r="G6" s="71">
        <v>7</v>
      </c>
      <c r="H6" s="71">
        <v>1</v>
      </c>
      <c r="I6" s="72">
        <v>3</v>
      </c>
      <c r="J6" s="44">
        <f t="shared" si="0"/>
        <v>54</v>
      </c>
      <c r="K6" s="71">
        <v>53</v>
      </c>
      <c r="L6" s="165">
        <v>32</v>
      </c>
      <c r="M6" s="41">
        <v>2398</v>
      </c>
      <c r="N6" s="42">
        <v>3057</v>
      </c>
      <c r="O6" s="47">
        <v>1391</v>
      </c>
      <c r="P6" s="48">
        <f t="shared" si="1"/>
        <v>0.6666666666666666</v>
      </c>
      <c r="Q6" s="49">
        <f t="shared" si="2"/>
        <v>3.1666666666666665</v>
      </c>
      <c r="R6" s="49">
        <f t="shared" si="3"/>
        <v>2.6</v>
      </c>
      <c r="S6" s="49">
        <f t="shared" si="4"/>
        <v>0.8181818181818182</v>
      </c>
      <c r="T6" s="49">
        <f t="shared" si="5"/>
        <v>1.75</v>
      </c>
      <c r="U6" s="49">
        <f t="shared" si="6"/>
        <v>0.25</v>
      </c>
      <c r="V6" s="50">
        <f t="shared" si="7"/>
        <v>0.75</v>
      </c>
      <c r="W6" s="51">
        <f t="shared" si="8"/>
        <v>1.4594594594594594</v>
      </c>
      <c r="X6" s="49">
        <v>1.4324324324324325</v>
      </c>
      <c r="Y6" s="90">
        <v>0.8648648648648649</v>
      </c>
      <c r="Z6" s="244">
        <v>0.76</v>
      </c>
      <c r="AA6" s="245">
        <v>1.01</v>
      </c>
      <c r="AB6" s="197">
        <v>0.46</v>
      </c>
    </row>
    <row r="7" spans="1:28" s="164" customFormat="1" ht="13.5" customHeight="1">
      <c r="A7" s="480"/>
      <c r="B7" s="18" t="s">
        <v>2</v>
      </c>
      <c r="C7" s="44">
        <v>2</v>
      </c>
      <c r="D7" s="71">
        <v>10</v>
      </c>
      <c r="E7" s="71">
        <v>13</v>
      </c>
      <c r="F7" s="71">
        <v>17</v>
      </c>
      <c r="G7" s="71">
        <v>7</v>
      </c>
      <c r="H7" s="71">
        <v>3</v>
      </c>
      <c r="I7" s="72">
        <v>2</v>
      </c>
      <c r="J7" s="44">
        <f t="shared" si="0"/>
        <v>54</v>
      </c>
      <c r="K7" s="71">
        <v>63</v>
      </c>
      <c r="L7" s="165">
        <v>16</v>
      </c>
      <c r="M7" s="41">
        <v>2422</v>
      </c>
      <c r="N7" s="42">
        <v>3933</v>
      </c>
      <c r="O7" s="47">
        <v>731</v>
      </c>
      <c r="P7" s="48">
        <f t="shared" si="1"/>
        <v>0.6666666666666666</v>
      </c>
      <c r="Q7" s="49">
        <f t="shared" si="2"/>
        <v>1.6666666666666667</v>
      </c>
      <c r="R7" s="49">
        <f t="shared" si="3"/>
        <v>2.6</v>
      </c>
      <c r="S7" s="49">
        <f t="shared" si="4"/>
        <v>1.5454545454545454</v>
      </c>
      <c r="T7" s="49">
        <f t="shared" si="5"/>
        <v>1.75</v>
      </c>
      <c r="U7" s="49">
        <f t="shared" si="6"/>
        <v>0.75</v>
      </c>
      <c r="V7" s="50">
        <f t="shared" si="7"/>
        <v>0.5</v>
      </c>
      <c r="W7" s="51">
        <f t="shared" si="8"/>
        <v>1.4594594594594594</v>
      </c>
      <c r="X7" s="49">
        <v>1.7027027027027026</v>
      </c>
      <c r="Y7" s="90">
        <v>0.43243243243243246</v>
      </c>
      <c r="Z7" s="244">
        <v>0.77</v>
      </c>
      <c r="AA7" s="245">
        <v>1.29</v>
      </c>
      <c r="AB7" s="197">
        <v>0.24</v>
      </c>
    </row>
    <row r="8" spans="1:28" s="164" customFormat="1" ht="13.5" customHeight="1">
      <c r="A8" s="480"/>
      <c r="B8" s="18" t="s">
        <v>3</v>
      </c>
      <c r="C8" s="44">
        <v>6</v>
      </c>
      <c r="D8" s="71">
        <v>11</v>
      </c>
      <c r="E8" s="71">
        <v>9</v>
      </c>
      <c r="F8" s="71">
        <v>19</v>
      </c>
      <c r="G8" s="71">
        <v>10</v>
      </c>
      <c r="H8" s="71">
        <v>2</v>
      </c>
      <c r="I8" s="72">
        <v>3</v>
      </c>
      <c r="J8" s="44">
        <f t="shared" si="0"/>
        <v>60</v>
      </c>
      <c r="K8" s="71">
        <v>119</v>
      </c>
      <c r="L8" s="165">
        <v>9</v>
      </c>
      <c r="M8" s="41">
        <v>2268</v>
      </c>
      <c r="N8" s="42">
        <v>4745</v>
      </c>
      <c r="O8" s="47">
        <v>649</v>
      </c>
      <c r="P8" s="48">
        <f t="shared" si="1"/>
        <v>2</v>
      </c>
      <c r="Q8" s="49">
        <f t="shared" si="2"/>
        <v>1.8333333333333333</v>
      </c>
      <c r="R8" s="49">
        <f t="shared" si="3"/>
        <v>1.8</v>
      </c>
      <c r="S8" s="49">
        <f t="shared" si="4"/>
        <v>1.7272727272727273</v>
      </c>
      <c r="T8" s="49">
        <f t="shared" si="5"/>
        <v>2.5</v>
      </c>
      <c r="U8" s="49">
        <f t="shared" si="6"/>
        <v>0.5</v>
      </c>
      <c r="V8" s="50">
        <f t="shared" si="7"/>
        <v>0.75</v>
      </c>
      <c r="W8" s="51">
        <f t="shared" si="8"/>
        <v>1.6216216216216217</v>
      </c>
      <c r="X8" s="49">
        <v>3.2162162162162162</v>
      </c>
      <c r="Y8" s="90">
        <v>0.24324324324324326</v>
      </c>
      <c r="Z8" s="244">
        <v>0.72</v>
      </c>
      <c r="AA8" s="245">
        <v>1.56</v>
      </c>
      <c r="AB8" s="197">
        <v>0.21</v>
      </c>
    </row>
    <row r="9" spans="1:28" s="164" customFormat="1" ht="13.5" customHeight="1">
      <c r="A9" s="483">
        <v>2</v>
      </c>
      <c r="B9" s="17" t="s">
        <v>4</v>
      </c>
      <c r="C9" s="74">
        <v>5</v>
      </c>
      <c r="D9" s="75">
        <v>4</v>
      </c>
      <c r="E9" s="75">
        <v>12</v>
      </c>
      <c r="F9" s="75">
        <v>10</v>
      </c>
      <c r="G9" s="75">
        <v>5</v>
      </c>
      <c r="H9" s="75">
        <v>0</v>
      </c>
      <c r="I9" s="76">
        <v>2</v>
      </c>
      <c r="J9" s="74">
        <f t="shared" si="0"/>
        <v>38</v>
      </c>
      <c r="K9" s="75">
        <v>128</v>
      </c>
      <c r="L9" s="170">
        <v>4</v>
      </c>
      <c r="M9" s="128">
        <v>1945</v>
      </c>
      <c r="N9" s="129">
        <v>4518</v>
      </c>
      <c r="O9" s="79">
        <v>641</v>
      </c>
      <c r="P9" s="80">
        <f t="shared" si="1"/>
        <v>1.6666666666666667</v>
      </c>
      <c r="Q9" s="81">
        <f t="shared" si="2"/>
        <v>0.6666666666666666</v>
      </c>
      <c r="R9" s="81">
        <f t="shared" si="3"/>
        <v>2.4</v>
      </c>
      <c r="S9" s="81">
        <f t="shared" si="4"/>
        <v>0.9090909090909091</v>
      </c>
      <c r="T9" s="81">
        <f t="shared" si="5"/>
        <v>1.25</v>
      </c>
      <c r="U9" s="81">
        <f t="shared" si="6"/>
        <v>0</v>
      </c>
      <c r="V9" s="82">
        <f t="shared" si="7"/>
        <v>0.5</v>
      </c>
      <c r="W9" s="83">
        <f t="shared" si="8"/>
        <v>1.027027027027027</v>
      </c>
      <c r="X9" s="81">
        <v>3.4594594594594597</v>
      </c>
      <c r="Y9" s="94">
        <v>0.10810810810810811</v>
      </c>
      <c r="Z9" s="261">
        <v>0.62</v>
      </c>
      <c r="AA9" s="262">
        <v>1.49</v>
      </c>
      <c r="AB9" s="263">
        <v>0.21</v>
      </c>
    </row>
    <row r="10" spans="1:28" s="173" customFormat="1" ht="13.5" customHeight="1">
      <c r="A10" s="483"/>
      <c r="B10" s="18" t="s">
        <v>5</v>
      </c>
      <c r="C10" s="45">
        <v>2</v>
      </c>
      <c r="D10" s="46">
        <v>7</v>
      </c>
      <c r="E10" s="46">
        <v>17</v>
      </c>
      <c r="F10" s="46">
        <v>9</v>
      </c>
      <c r="G10" s="46">
        <v>8</v>
      </c>
      <c r="H10" s="46">
        <v>0</v>
      </c>
      <c r="I10" s="88">
        <v>1</v>
      </c>
      <c r="J10" s="44">
        <f t="shared" si="0"/>
        <v>44</v>
      </c>
      <c r="K10" s="46">
        <v>140</v>
      </c>
      <c r="L10" s="88">
        <v>6</v>
      </c>
      <c r="M10" s="45">
        <v>1507</v>
      </c>
      <c r="N10" s="46">
        <v>4357</v>
      </c>
      <c r="O10" s="47">
        <v>496</v>
      </c>
      <c r="P10" s="48">
        <f t="shared" si="1"/>
        <v>0.6666666666666666</v>
      </c>
      <c r="Q10" s="49">
        <f t="shared" si="2"/>
        <v>1.1666666666666667</v>
      </c>
      <c r="R10" s="49">
        <f t="shared" si="3"/>
        <v>3.4</v>
      </c>
      <c r="S10" s="49">
        <f t="shared" si="4"/>
        <v>0.8181818181818182</v>
      </c>
      <c r="T10" s="49">
        <f t="shared" si="5"/>
        <v>2</v>
      </c>
      <c r="U10" s="49">
        <f t="shared" si="6"/>
        <v>0</v>
      </c>
      <c r="V10" s="166">
        <f t="shared" si="7"/>
        <v>0.25</v>
      </c>
      <c r="W10" s="51">
        <f t="shared" si="8"/>
        <v>1.1891891891891893</v>
      </c>
      <c r="X10" s="89">
        <v>3.7837837837837838</v>
      </c>
      <c r="Y10" s="90">
        <v>0.16216216216216217</v>
      </c>
      <c r="Z10" s="244">
        <v>0.48</v>
      </c>
      <c r="AA10" s="245">
        <v>1.44</v>
      </c>
      <c r="AB10" s="197">
        <v>0.16</v>
      </c>
    </row>
    <row r="11" spans="1:28" s="173" customFormat="1" ht="13.5" customHeight="1">
      <c r="A11" s="483"/>
      <c r="B11" s="18" t="s">
        <v>6</v>
      </c>
      <c r="C11" s="45">
        <v>6</v>
      </c>
      <c r="D11" s="46">
        <v>7</v>
      </c>
      <c r="E11" s="46">
        <v>14</v>
      </c>
      <c r="F11" s="46">
        <v>6</v>
      </c>
      <c r="G11" s="46">
        <v>0</v>
      </c>
      <c r="H11" s="46">
        <v>0</v>
      </c>
      <c r="I11" s="88">
        <v>3</v>
      </c>
      <c r="J11" s="44">
        <f t="shared" si="0"/>
        <v>36</v>
      </c>
      <c r="K11" s="46">
        <v>129</v>
      </c>
      <c r="L11" s="88">
        <v>3</v>
      </c>
      <c r="M11" s="45">
        <v>1502</v>
      </c>
      <c r="N11" s="46">
        <v>3902</v>
      </c>
      <c r="O11" s="47">
        <v>436</v>
      </c>
      <c r="P11" s="48">
        <f t="shared" si="1"/>
        <v>2</v>
      </c>
      <c r="Q11" s="49">
        <f t="shared" si="2"/>
        <v>1.1666666666666667</v>
      </c>
      <c r="R11" s="49">
        <f t="shared" si="3"/>
        <v>2.8</v>
      </c>
      <c r="S11" s="49">
        <f t="shared" si="4"/>
        <v>0.5454545454545454</v>
      </c>
      <c r="T11" s="49">
        <f t="shared" si="5"/>
        <v>0</v>
      </c>
      <c r="U11" s="49">
        <f t="shared" si="6"/>
        <v>0</v>
      </c>
      <c r="V11" s="166">
        <f t="shared" si="7"/>
        <v>0.75</v>
      </c>
      <c r="W11" s="51">
        <f t="shared" si="8"/>
        <v>0.972972972972973</v>
      </c>
      <c r="X11" s="89">
        <v>3.4864864864864864</v>
      </c>
      <c r="Y11" s="90">
        <v>0.08108108108108109</v>
      </c>
      <c r="Z11" s="244">
        <v>0.48</v>
      </c>
      <c r="AA11" s="245">
        <v>1.28</v>
      </c>
      <c r="AB11" s="197">
        <v>0.14</v>
      </c>
    </row>
    <row r="12" spans="1:28" s="173" customFormat="1" ht="13.5" customHeight="1">
      <c r="A12" s="483"/>
      <c r="B12" s="18" t="s">
        <v>7</v>
      </c>
      <c r="C12" s="45">
        <v>3</v>
      </c>
      <c r="D12" s="46">
        <v>5</v>
      </c>
      <c r="E12" s="46">
        <v>7</v>
      </c>
      <c r="F12" s="46">
        <v>4</v>
      </c>
      <c r="G12" s="46">
        <v>4</v>
      </c>
      <c r="H12" s="46">
        <v>0</v>
      </c>
      <c r="I12" s="88">
        <v>2</v>
      </c>
      <c r="J12" s="44">
        <f t="shared" si="0"/>
        <v>25</v>
      </c>
      <c r="K12" s="46">
        <v>119</v>
      </c>
      <c r="L12" s="88">
        <v>2</v>
      </c>
      <c r="M12" s="45">
        <v>1219</v>
      </c>
      <c r="N12" s="46">
        <v>3545</v>
      </c>
      <c r="O12" s="47">
        <v>418</v>
      </c>
      <c r="P12" s="48">
        <f t="shared" si="1"/>
        <v>1</v>
      </c>
      <c r="Q12" s="49">
        <f t="shared" si="2"/>
        <v>0.8333333333333334</v>
      </c>
      <c r="R12" s="49">
        <f t="shared" si="3"/>
        <v>1.4</v>
      </c>
      <c r="S12" s="49">
        <f t="shared" si="4"/>
        <v>0.36363636363636365</v>
      </c>
      <c r="T12" s="49">
        <f t="shared" si="5"/>
        <v>1</v>
      </c>
      <c r="U12" s="49">
        <f t="shared" si="6"/>
        <v>0</v>
      </c>
      <c r="V12" s="166">
        <f t="shared" si="7"/>
        <v>0.5</v>
      </c>
      <c r="W12" s="51">
        <f t="shared" si="8"/>
        <v>0.6756756756756757</v>
      </c>
      <c r="X12" s="89">
        <v>3.2162162162162162</v>
      </c>
      <c r="Y12" s="90">
        <v>0.05405405405405406</v>
      </c>
      <c r="Z12" s="244">
        <v>0.39</v>
      </c>
      <c r="AA12" s="245">
        <v>1.17</v>
      </c>
      <c r="AB12" s="197">
        <v>0.14</v>
      </c>
    </row>
    <row r="13" spans="1:28" s="173" customFormat="1" ht="13.5" customHeight="1">
      <c r="A13" s="489">
        <v>3</v>
      </c>
      <c r="B13" s="17" t="s">
        <v>8</v>
      </c>
      <c r="C13" s="77">
        <v>0</v>
      </c>
      <c r="D13" s="78">
        <v>1</v>
      </c>
      <c r="E13" s="78">
        <v>3</v>
      </c>
      <c r="F13" s="78">
        <v>8</v>
      </c>
      <c r="G13" s="78">
        <v>2</v>
      </c>
      <c r="H13" s="78">
        <v>0</v>
      </c>
      <c r="I13" s="92">
        <v>2</v>
      </c>
      <c r="J13" s="74">
        <f t="shared" si="0"/>
        <v>16</v>
      </c>
      <c r="K13" s="78">
        <v>96</v>
      </c>
      <c r="L13" s="92">
        <v>6</v>
      </c>
      <c r="M13" s="77">
        <v>1109</v>
      </c>
      <c r="N13" s="78">
        <v>3025</v>
      </c>
      <c r="O13" s="79">
        <v>395</v>
      </c>
      <c r="P13" s="80">
        <f t="shared" si="1"/>
        <v>0</v>
      </c>
      <c r="Q13" s="81">
        <f t="shared" si="2"/>
        <v>0.16666666666666666</v>
      </c>
      <c r="R13" s="81">
        <f t="shared" si="3"/>
        <v>0.6</v>
      </c>
      <c r="S13" s="81">
        <f t="shared" si="4"/>
        <v>0.7272727272727273</v>
      </c>
      <c r="T13" s="81">
        <f t="shared" si="5"/>
        <v>0.5</v>
      </c>
      <c r="U13" s="81">
        <f t="shared" si="6"/>
        <v>0</v>
      </c>
      <c r="V13" s="282">
        <f t="shared" si="7"/>
        <v>0.5</v>
      </c>
      <c r="W13" s="83">
        <f t="shared" si="8"/>
        <v>0.43243243243243246</v>
      </c>
      <c r="X13" s="93">
        <v>2.5945945945945947</v>
      </c>
      <c r="Y13" s="94">
        <v>0.16216216216216217</v>
      </c>
      <c r="Z13" s="261">
        <v>0.35</v>
      </c>
      <c r="AA13" s="262">
        <v>1</v>
      </c>
      <c r="AB13" s="263">
        <v>0.13</v>
      </c>
    </row>
    <row r="14" spans="1:28" s="173" customFormat="1" ht="13.5" customHeight="1">
      <c r="A14" s="477"/>
      <c r="B14" s="18" t="s">
        <v>9</v>
      </c>
      <c r="C14" s="45">
        <v>3</v>
      </c>
      <c r="D14" s="46">
        <v>2</v>
      </c>
      <c r="E14" s="46">
        <v>5</v>
      </c>
      <c r="F14" s="46">
        <v>11</v>
      </c>
      <c r="G14" s="46">
        <v>2</v>
      </c>
      <c r="H14" s="46">
        <v>0</v>
      </c>
      <c r="I14" s="88">
        <v>0</v>
      </c>
      <c r="J14" s="44">
        <f t="shared" si="0"/>
        <v>23</v>
      </c>
      <c r="K14" s="46">
        <v>62</v>
      </c>
      <c r="L14" s="88">
        <v>8</v>
      </c>
      <c r="M14" s="45">
        <v>849</v>
      </c>
      <c r="N14" s="46">
        <v>2354</v>
      </c>
      <c r="O14" s="47">
        <v>394</v>
      </c>
      <c r="P14" s="48">
        <f t="shared" si="1"/>
        <v>1</v>
      </c>
      <c r="Q14" s="49">
        <f t="shared" si="2"/>
        <v>0.3333333333333333</v>
      </c>
      <c r="R14" s="49">
        <f t="shared" si="3"/>
        <v>1</v>
      </c>
      <c r="S14" s="49">
        <f t="shared" si="4"/>
        <v>1</v>
      </c>
      <c r="T14" s="49">
        <f t="shared" si="5"/>
        <v>0.5</v>
      </c>
      <c r="U14" s="49">
        <f t="shared" si="6"/>
        <v>0</v>
      </c>
      <c r="V14" s="50">
        <f t="shared" si="7"/>
        <v>0</v>
      </c>
      <c r="W14" s="51">
        <f t="shared" si="8"/>
        <v>0.6216216216216216</v>
      </c>
      <c r="X14" s="89">
        <v>1.6756756756756757</v>
      </c>
      <c r="Y14" s="90">
        <v>0.21621621621621623</v>
      </c>
      <c r="Z14" s="244">
        <v>0.28</v>
      </c>
      <c r="AA14" s="245">
        <v>0.78</v>
      </c>
      <c r="AB14" s="197">
        <v>0.13</v>
      </c>
    </row>
    <row r="15" spans="1:28" s="173" customFormat="1" ht="13.5" customHeight="1">
      <c r="A15" s="477"/>
      <c r="B15" s="18" t="s">
        <v>10</v>
      </c>
      <c r="C15" s="45">
        <v>3</v>
      </c>
      <c r="D15" s="46">
        <v>7</v>
      </c>
      <c r="E15" s="46">
        <v>4</v>
      </c>
      <c r="F15" s="46">
        <v>2</v>
      </c>
      <c r="G15" s="46">
        <v>3</v>
      </c>
      <c r="H15" s="46">
        <v>0</v>
      </c>
      <c r="I15" s="88">
        <v>0</v>
      </c>
      <c r="J15" s="44">
        <f t="shared" si="0"/>
        <v>19</v>
      </c>
      <c r="K15" s="46">
        <v>43</v>
      </c>
      <c r="L15" s="88">
        <v>4</v>
      </c>
      <c r="M15" s="45">
        <v>811</v>
      </c>
      <c r="N15" s="46">
        <v>1799</v>
      </c>
      <c r="O15" s="47">
        <v>478</v>
      </c>
      <c r="P15" s="48">
        <f t="shared" si="1"/>
        <v>1</v>
      </c>
      <c r="Q15" s="49">
        <f t="shared" si="2"/>
        <v>1.1666666666666667</v>
      </c>
      <c r="R15" s="49">
        <f t="shared" si="3"/>
        <v>0.8</v>
      </c>
      <c r="S15" s="49">
        <f t="shared" si="4"/>
        <v>0.18181818181818182</v>
      </c>
      <c r="T15" s="49">
        <f t="shared" si="5"/>
        <v>0.75</v>
      </c>
      <c r="U15" s="49">
        <f t="shared" si="6"/>
        <v>0</v>
      </c>
      <c r="V15" s="50">
        <f t="shared" si="7"/>
        <v>0</v>
      </c>
      <c r="W15" s="51">
        <f t="shared" si="8"/>
        <v>0.5135135135135135</v>
      </c>
      <c r="X15" s="89">
        <v>1.162162162162162</v>
      </c>
      <c r="Y15" s="90">
        <v>0.10810810810810811</v>
      </c>
      <c r="Z15" s="244">
        <v>0.26</v>
      </c>
      <c r="AA15" s="245">
        <v>0.6</v>
      </c>
      <c r="AB15" s="197">
        <v>0.16</v>
      </c>
    </row>
    <row r="16" spans="1:28" s="173" customFormat="1" ht="13.5" customHeight="1">
      <c r="A16" s="477"/>
      <c r="B16" s="18" t="s">
        <v>11</v>
      </c>
      <c r="C16" s="45">
        <v>1</v>
      </c>
      <c r="D16" s="46">
        <v>1</v>
      </c>
      <c r="E16" s="46">
        <v>4</v>
      </c>
      <c r="F16" s="46">
        <v>2</v>
      </c>
      <c r="G16" s="46">
        <v>0</v>
      </c>
      <c r="H16" s="46">
        <v>0</v>
      </c>
      <c r="I16" s="88">
        <v>1</v>
      </c>
      <c r="J16" s="44">
        <f t="shared" si="0"/>
        <v>9</v>
      </c>
      <c r="K16" s="46">
        <v>20</v>
      </c>
      <c r="L16" s="88">
        <v>5</v>
      </c>
      <c r="M16" s="45">
        <v>609</v>
      </c>
      <c r="N16" s="46">
        <v>1100</v>
      </c>
      <c r="O16" s="47">
        <v>403</v>
      </c>
      <c r="P16" s="48">
        <f t="shared" si="1"/>
        <v>0.3333333333333333</v>
      </c>
      <c r="Q16" s="49">
        <f t="shared" si="2"/>
        <v>0.16666666666666666</v>
      </c>
      <c r="R16" s="49">
        <f t="shared" si="3"/>
        <v>0.8</v>
      </c>
      <c r="S16" s="49">
        <f t="shared" si="4"/>
        <v>0.18181818181818182</v>
      </c>
      <c r="T16" s="49">
        <f t="shared" si="5"/>
        <v>0</v>
      </c>
      <c r="U16" s="49">
        <f t="shared" si="6"/>
        <v>0</v>
      </c>
      <c r="V16" s="50">
        <f t="shared" si="7"/>
        <v>0.25</v>
      </c>
      <c r="W16" s="51">
        <f t="shared" si="8"/>
        <v>0.24324324324324326</v>
      </c>
      <c r="X16" s="89">
        <v>0.5405405405405406</v>
      </c>
      <c r="Y16" s="90">
        <v>0.13513513513513514</v>
      </c>
      <c r="Z16" s="244">
        <v>0.2</v>
      </c>
      <c r="AA16" s="245">
        <v>0.36</v>
      </c>
      <c r="AB16" s="197">
        <v>0.13</v>
      </c>
    </row>
    <row r="17" spans="1:28" s="173" customFormat="1" ht="13.5" customHeight="1">
      <c r="A17" s="478"/>
      <c r="B17" s="174" t="s">
        <v>12</v>
      </c>
      <c r="C17" s="60">
        <v>0</v>
      </c>
      <c r="D17" s="61">
        <v>1</v>
      </c>
      <c r="E17" s="61">
        <v>0</v>
      </c>
      <c r="F17" s="61">
        <v>3</v>
      </c>
      <c r="G17" s="61">
        <v>4</v>
      </c>
      <c r="H17" s="61">
        <v>0</v>
      </c>
      <c r="I17" s="175">
        <v>0</v>
      </c>
      <c r="J17" s="59">
        <f t="shared" si="0"/>
        <v>8</v>
      </c>
      <c r="K17" s="61">
        <v>13</v>
      </c>
      <c r="L17" s="175">
        <v>4</v>
      </c>
      <c r="M17" s="60">
        <v>628</v>
      </c>
      <c r="N17" s="61">
        <v>898</v>
      </c>
      <c r="O17" s="62">
        <v>403</v>
      </c>
      <c r="P17" s="63">
        <f t="shared" si="1"/>
        <v>0</v>
      </c>
      <c r="Q17" s="64">
        <f t="shared" si="2"/>
        <v>0.16666666666666666</v>
      </c>
      <c r="R17" s="64">
        <f t="shared" si="3"/>
        <v>0</v>
      </c>
      <c r="S17" s="64">
        <f t="shared" si="4"/>
        <v>0.2727272727272727</v>
      </c>
      <c r="T17" s="64">
        <f t="shared" si="5"/>
        <v>1</v>
      </c>
      <c r="U17" s="64">
        <f t="shared" si="6"/>
        <v>0</v>
      </c>
      <c r="V17" s="65">
        <f t="shared" si="7"/>
        <v>0</v>
      </c>
      <c r="W17" s="66">
        <f t="shared" si="8"/>
        <v>0.21621621621621623</v>
      </c>
      <c r="X17" s="176">
        <v>0.35135135135135137</v>
      </c>
      <c r="Y17" s="177">
        <v>0.10810810810810811</v>
      </c>
      <c r="Z17" s="253">
        <v>0.2</v>
      </c>
      <c r="AA17" s="254">
        <v>0.3</v>
      </c>
      <c r="AB17" s="255">
        <v>0.13</v>
      </c>
    </row>
    <row r="18" spans="1:28" s="178" customFormat="1" ht="13.5" customHeight="1">
      <c r="A18" s="489">
        <v>4</v>
      </c>
      <c r="B18" s="18" t="s">
        <v>13</v>
      </c>
      <c r="C18" s="41">
        <v>1</v>
      </c>
      <c r="D18" s="42">
        <v>0</v>
      </c>
      <c r="E18" s="42">
        <v>1</v>
      </c>
      <c r="F18" s="42">
        <v>2</v>
      </c>
      <c r="G18" s="42">
        <v>2</v>
      </c>
      <c r="H18" s="42">
        <v>0</v>
      </c>
      <c r="I18" s="43">
        <v>0</v>
      </c>
      <c r="J18" s="44">
        <f t="shared" si="0"/>
        <v>6</v>
      </c>
      <c r="K18" s="42">
        <v>5</v>
      </c>
      <c r="L18" s="88">
        <v>2</v>
      </c>
      <c r="M18" s="41">
        <v>527</v>
      </c>
      <c r="N18" s="42">
        <v>754</v>
      </c>
      <c r="O18" s="47">
        <v>355</v>
      </c>
      <c r="P18" s="48">
        <f t="shared" si="1"/>
        <v>0.3333333333333333</v>
      </c>
      <c r="Q18" s="49">
        <f t="shared" si="2"/>
        <v>0</v>
      </c>
      <c r="R18" s="49">
        <f t="shared" si="3"/>
        <v>0.2</v>
      </c>
      <c r="S18" s="49">
        <f t="shared" si="4"/>
        <v>0.18181818181818182</v>
      </c>
      <c r="T18" s="49">
        <f t="shared" si="5"/>
        <v>0.5</v>
      </c>
      <c r="U18" s="49">
        <f t="shared" si="6"/>
        <v>0</v>
      </c>
      <c r="V18" s="166">
        <f t="shared" si="7"/>
        <v>0</v>
      </c>
      <c r="W18" s="51">
        <f t="shared" si="8"/>
        <v>0.16216216216216217</v>
      </c>
      <c r="X18" s="49">
        <v>0.13513513513513514</v>
      </c>
      <c r="Y18" s="90">
        <v>0.05405405405405406</v>
      </c>
      <c r="Z18" s="244">
        <v>0.17</v>
      </c>
      <c r="AA18" s="245">
        <v>0.25</v>
      </c>
      <c r="AB18" s="197">
        <v>0.12</v>
      </c>
    </row>
    <row r="19" spans="1:28" s="178" customFormat="1" ht="13.5" customHeight="1">
      <c r="A19" s="477"/>
      <c r="B19" s="18" t="s">
        <v>14</v>
      </c>
      <c r="C19" s="41">
        <v>0</v>
      </c>
      <c r="D19" s="42">
        <v>1</v>
      </c>
      <c r="E19" s="42">
        <v>1</v>
      </c>
      <c r="F19" s="42">
        <v>1</v>
      </c>
      <c r="G19" s="42">
        <v>0</v>
      </c>
      <c r="H19" s="42">
        <v>0</v>
      </c>
      <c r="I19" s="43">
        <v>0</v>
      </c>
      <c r="J19" s="44">
        <f t="shared" si="0"/>
        <v>3</v>
      </c>
      <c r="K19" s="42">
        <v>7</v>
      </c>
      <c r="L19" s="88">
        <v>1</v>
      </c>
      <c r="M19" s="41">
        <v>603</v>
      </c>
      <c r="N19" s="42">
        <v>661</v>
      </c>
      <c r="O19" s="47">
        <v>358</v>
      </c>
      <c r="P19" s="48">
        <f t="shared" si="1"/>
        <v>0</v>
      </c>
      <c r="Q19" s="49">
        <f t="shared" si="2"/>
        <v>0.16666666666666666</v>
      </c>
      <c r="R19" s="49">
        <f t="shared" si="3"/>
        <v>0.2</v>
      </c>
      <c r="S19" s="49">
        <f t="shared" si="4"/>
        <v>0.09090909090909091</v>
      </c>
      <c r="T19" s="49">
        <f t="shared" si="5"/>
        <v>0</v>
      </c>
      <c r="U19" s="49">
        <f t="shared" si="6"/>
        <v>0</v>
      </c>
      <c r="V19" s="166">
        <f t="shared" si="7"/>
        <v>0</v>
      </c>
      <c r="W19" s="51">
        <f t="shared" si="8"/>
        <v>0.08108108108108109</v>
      </c>
      <c r="X19" s="49">
        <v>0.1891891891891892</v>
      </c>
      <c r="Y19" s="90">
        <v>0.02702702702702703</v>
      </c>
      <c r="Z19" s="244">
        <v>0.19</v>
      </c>
      <c r="AA19" s="245">
        <v>0.22</v>
      </c>
      <c r="AB19" s="197">
        <v>0.12</v>
      </c>
    </row>
    <row r="20" spans="1:28" s="178" customFormat="1" ht="13.5" customHeight="1">
      <c r="A20" s="477"/>
      <c r="B20" s="18" t="s">
        <v>15</v>
      </c>
      <c r="C20" s="41">
        <v>2</v>
      </c>
      <c r="D20" s="42">
        <v>3</v>
      </c>
      <c r="E20" s="42">
        <v>3</v>
      </c>
      <c r="F20" s="42">
        <v>1</v>
      </c>
      <c r="G20" s="42">
        <v>1</v>
      </c>
      <c r="H20" s="42">
        <v>0</v>
      </c>
      <c r="I20" s="43">
        <v>0</v>
      </c>
      <c r="J20" s="44">
        <f t="shared" si="0"/>
        <v>10</v>
      </c>
      <c r="K20" s="42">
        <v>2</v>
      </c>
      <c r="L20" s="88">
        <v>1</v>
      </c>
      <c r="M20" s="41">
        <v>555</v>
      </c>
      <c r="N20" s="42">
        <v>539</v>
      </c>
      <c r="O20" s="47">
        <v>346</v>
      </c>
      <c r="P20" s="48">
        <f t="shared" si="1"/>
        <v>0.6666666666666666</v>
      </c>
      <c r="Q20" s="49">
        <f t="shared" si="2"/>
        <v>0.5</v>
      </c>
      <c r="R20" s="49">
        <f t="shared" si="3"/>
        <v>0.6</v>
      </c>
      <c r="S20" s="49">
        <f t="shared" si="4"/>
        <v>0.09090909090909091</v>
      </c>
      <c r="T20" s="49">
        <f t="shared" si="5"/>
        <v>0.25</v>
      </c>
      <c r="U20" s="49">
        <f t="shared" si="6"/>
        <v>0</v>
      </c>
      <c r="V20" s="166">
        <f t="shared" si="7"/>
        <v>0</v>
      </c>
      <c r="W20" s="51">
        <f t="shared" si="8"/>
        <v>0.2702702702702703</v>
      </c>
      <c r="X20" s="49">
        <v>0.05405405405405406</v>
      </c>
      <c r="Y20" s="90">
        <v>0.02702702702702703</v>
      </c>
      <c r="Z20" s="244">
        <v>0.18</v>
      </c>
      <c r="AA20" s="245">
        <v>0.18</v>
      </c>
      <c r="AB20" s="197">
        <v>0.11</v>
      </c>
    </row>
    <row r="21" spans="1:28" s="178" customFormat="1" ht="13.5" customHeight="1">
      <c r="A21" s="478"/>
      <c r="B21" s="18" t="s">
        <v>16</v>
      </c>
      <c r="C21" s="41">
        <v>0</v>
      </c>
      <c r="D21" s="42">
        <v>6</v>
      </c>
      <c r="E21" s="42">
        <v>4</v>
      </c>
      <c r="F21" s="42">
        <v>2</v>
      </c>
      <c r="G21" s="42">
        <v>0</v>
      </c>
      <c r="H21" s="42">
        <v>0</v>
      </c>
      <c r="I21" s="43">
        <v>0</v>
      </c>
      <c r="J21" s="44">
        <f t="shared" si="0"/>
        <v>12</v>
      </c>
      <c r="K21" s="42">
        <v>6</v>
      </c>
      <c r="L21" s="88">
        <v>6</v>
      </c>
      <c r="M21" s="41">
        <v>507</v>
      </c>
      <c r="N21" s="42">
        <v>432</v>
      </c>
      <c r="O21" s="47">
        <v>294</v>
      </c>
      <c r="P21" s="48">
        <f t="shared" si="1"/>
        <v>0</v>
      </c>
      <c r="Q21" s="49">
        <f t="shared" si="2"/>
        <v>1</v>
      </c>
      <c r="R21" s="49">
        <f t="shared" si="3"/>
        <v>0.8</v>
      </c>
      <c r="S21" s="49">
        <f t="shared" si="4"/>
        <v>0.18181818181818182</v>
      </c>
      <c r="T21" s="49">
        <f t="shared" si="5"/>
        <v>0</v>
      </c>
      <c r="U21" s="49">
        <f t="shared" si="6"/>
        <v>0</v>
      </c>
      <c r="V21" s="166">
        <f t="shared" si="7"/>
        <v>0</v>
      </c>
      <c r="W21" s="51">
        <f t="shared" si="8"/>
        <v>0.32432432432432434</v>
      </c>
      <c r="X21" s="49">
        <v>0.16216216216216217</v>
      </c>
      <c r="Y21" s="90">
        <v>0.16216216216216217</v>
      </c>
      <c r="Z21" s="244">
        <v>0.16</v>
      </c>
      <c r="AA21" s="245">
        <v>0.14</v>
      </c>
      <c r="AB21" s="197">
        <v>0.1</v>
      </c>
    </row>
    <row r="22" spans="1:28" s="178" customFormat="1" ht="13.5" customHeight="1">
      <c r="A22" s="480">
        <v>5</v>
      </c>
      <c r="B22" s="17" t="s">
        <v>17</v>
      </c>
      <c r="C22" s="128">
        <v>0</v>
      </c>
      <c r="D22" s="129">
        <v>0</v>
      </c>
      <c r="E22" s="129">
        <v>1</v>
      </c>
      <c r="F22" s="129">
        <v>1</v>
      </c>
      <c r="G22" s="129">
        <v>0</v>
      </c>
      <c r="H22" s="129">
        <v>0</v>
      </c>
      <c r="I22" s="130">
        <v>0</v>
      </c>
      <c r="J22" s="74">
        <f t="shared" si="0"/>
        <v>2</v>
      </c>
      <c r="K22" s="129">
        <v>4</v>
      </c>
      <c r="L22" s="92">
        <v>4</v>
      </c>
      <c r="M22" s="128">
        <v>339</v>
      </c>
      <c r="N22" s="129">
        <v>283</v>
      </c>
      <c r="O22" s="79">
        <v>283</v>
      </c>
      <c r="P22" s="80">
        <f t="shared" si="1"/>
        <v>0</v>
      </c>
      <c r="Q22" s="81">
        <f t="shared" si="2"/>
        <v>0</v>
      </c>
      <c r="R22" s="81">
        <f t="shared" si="3"/>
        <v>0.2</v>
      </c>
      <c r="S22" s="81">
        <f t="shared" si="4"/>
        <v>0.09090909090909091</v>
      </c>
      <c r="T22" s="81">
        <f t="shared" si="5"/>
        <v>0</v>
      </c>
      <c r="U22" s="81">
        <f t="shared" si="6"/>
        <v>0</v>
      </c>
      <c r="V22" s="282">
        <f t="shared" si="7"/>
        <v>0</v>
      </c>
      <c r="W22" s="83">
        <f t="shared" si="8"/>
        <v>0.05405405405405406</v>
      </c>
      <c r="X22" s="81">
        <v>0.10810810810810811</v>
      </c>
      <c r="Y22" s="94">
        <v>0.10810810810810811</v>
      </c>
      <c r="Z22" s="261">
        <v>0.11</v>
      </c>
      <c r="AA22" s="262">
        <v>0.09</v>
      </c>
      <c r="AB22" s="263">
        <v>0.09</v>
      </c>
    </row>
    <row r="23" spans="1:28" s="178" customFormat="1" ht="13.5" customHeight="1">
      <c r="A23" s="480"/>
      <c r="B23" s="18" t="s">
        <v>18</v>
      </c>
      <c r="C23" s="41">
        <v>0</v>
      </c>
      <c r="D23" s="42">
        <v>2</v>
      </c>
      <c r="E23" s="42">
        <v>2</v>
      </c>
      <c r="F23" s="42">
        <v>9</v>
      </c>
      <c r="G23" s="42">
        <v>0</v>
      </c>
      <c r="H23" s="42">
        <v>0</v>
      </c>
      <c r="I23" s="43">
        <v>1</v>
      </c>
      <c r="J23" s="44">
        <f t="shared" si="0"/>
        <v>14</v>
      </c>
      <c r="K23" s="42">
        <v>5</v>
      </c>
      <c r="L23" s="88">
        <v>4</v>
      </c>
      <c r="M23" s="41">
        <v>342</v>
      </c>
      <c r="N23" s="42">
        <v>290</v>
      </c>
      <c r="O23" s="47">
        <v>207</v>
      </c>
      <c r="P23" s="48">
        <f t="shared" si="1"/>
        <v>0</v>
      </c>
      <c r="Q23" s="49">
        <f t="shared" si="2"/>
        <v>0.3333333333333333</v>
      </c>
      <c r="R23" s="49">
        <f t="shared" si="3"/>
        <v>0.4</v>
      </c>
      <c r="S23" s="49">
        <f t="shared" si="4"/>
        <v>0.8181818181818182</v>
      </c>
      <c r="T23" s="49">
        <f t="shared" si="5"/>
        <v>0</v>
      </c>
      <c r="U23" s="49">
        <f t="shared" si="6"/>
        <v>0</v>
      </c>
      <c r="V23" s="50">
        <f t="shared" si="7"/>
        <v>0.25</v>
      </c>
      <c r="W23" s="51">
        <f t="shared" si="8"/>
        <v>0.3783783783783784</v>
      </c>
      <c r="X23" s="49">
        <v>0.13513513513513514</v>
      </c>
      <c r="Y23" s="90">
        <v>0.10810810810810811</v>
      </c>
      <c r="Z23" s="244">
        <v>0.11</v>
      </c>
      <c r="AA23" s="245">
        <v>0.1</v>
      </c>
      <c r="AB23" s="197">
        <v>0.07</v>
      </c>
    </row>
    <row r="24" spans="1:28" s="178" customFormat="1" ht="13.5" customHeight="1">
      <c r="A24" s="480"/>
      <c r="B24" s="18" t="s">
        <v>19</v>
      </c>
      <c r="C24" s="41">
        <v>0</v>
      </c>
      <c r="D24" s="42">
        <v>2</v>
      </c>
      <c r="E24" s="42">
        <v>0</v>
      </c>
      <c r="F24" s="42">
        <v>4</v>
      </c>
      <c r="G24" s="42">
        <v>0</v>
      </c>
      <c r="H24" s="42">
        <v>0</v>
      </c>
      <c r="I24" s="43">
        <v>0</v>
      </c>
      <c r="J24" s="44">
        <f t="shared" si="0"/>
        <v>6</v>
      </c>
      <c r="K24" s="42">
        <v>4</v>
      </c>
      <c r="L24" s="88">
        <v>1</v>
      </c>
      <c r="M24" s="41">
        <v>337</v>
      </c>
      <c r="N24" s="42">
        <v>275</v>
      </c>
      <c r="O24" s="47">
        <v>210</v>
      </c>
      <c r="P24" s="48">
        <f t="shared" si="1"/>
        <v>0</v>
      </c>
      <c r="Q24" s="49">
        <f t="shared" si="2"/>
        <v>0.3333333333333333</v>
      </c>
      <c r="R24" s="49">
        <f t="shared" si="3"/>
        <v>0</v>
      </c>
      <c r="S24" s="49">
        <f t="shared" si="4"/>
        <v>0.36363636363636365</v>
      </c>
      <c r="T24" s="49">
        <f t="shared" si="5"/>
        <v>0</v>
      </c>
      <c r="U24" s="49">
        <f t="shared" si="6"/>
        <v>0</v>
      </c>
      <c r="V24" s="50">
        <f t="shared" si="7"/>
        <v>0</v>
      </c>
      <c r="W24" s="51">
        <f t="shared" si="8"/>
        <v>0.16216216216216217</v>
      </c>
      <c r="X24" s="49">
        <v>0.10810810810810811</v>
      </c>
      <c r="Y24" s="90">
        <v>0.02702702702702703</v>
      </c>
      <c r="Z24" s="244">
        <v>0.11</v>
      </c>
      <c r="AA24" s="245">
        <v>0.09</v>
      </c>
      <c r="AB24" s="197">
        <v>0.07</v>
      </c>
    </row>
    <row r="25" spans="1:28" s="178" customFormat="1" ht="13.5" customHeight="1">
      <c r="A25" s="480"/>
      <c r="B25" s="18" t="s">
        <v>20</v>
      </c>
      <c r="C25" s="41">
        <v>0</v>
      </c>
      <c r="D25" s="42">
        <v>5</v>
      </c>
      <c r="E25" s="42">
        <v>0</v>
      </c>
      <c r="F25" s="42">
        <v>2</v>
      </c>
      <c r="G25" s="42">
        <v>0</v>
      </c>
      <c r="H25" s="42">
        <v>0</v>
      </c>
      <c r="I25" s="43">
        <v>1</v>
      </c>
      <c r="J25" s="44">
        <f t="shared" si="0"/>
        <v>8</v>
      </c>
      <c r="K25" s="42">
        <v>3</v>
      </c>
      <c r="L25" s="88">
        <v>2</v>
      </c>
      <c r="M25" s="41">
        <v>361</v>
      </c>
      <c r="N25" s="42">
        <v>231</v>
      </c>
      <c r="O25" s="47">
        <v>241</v>
      </c>
      <c r="P25" s="48">
        <f t="shared" si="1"/>
        <v>0</v>
      </c>
      <c r="Q25" s="49">
        <f t="shared" si="2"/>
        <v>0.8333333333333334</v>
      </c>
      <c r="R25" s="49">
        <f t="shared" si="3"/>
        <v>0</v>
      </c>
      <c r="S25" s="49">
        <f t="shared" si="4"/>
        <v>0.18181818181818182</v>
      </c>
      <c r="T25" s="49">
        <f t="shared" si="5"/>
        <v>0</v>
      </c>
      <c r="U25" s="49">
        <f t="shared" si="6"/>
        <v>0</v>
      </c>
      <c r="V25" s="50">
        <f t="shared" si="7"/>
        <v>0.25</v>
      </c>
      <c r="W25" s="51">
        <f t="shared" si="8"/>
        <v>0.21621621621621623</v>
      </c>
      <c r="X25" s="49">
        <v>0.08108108108108109</v>
      </c>
      <c r="Y25" s="90">
        <v>0.05405405405405406</v>
      </c>
      <c r="Z25" s="244">
        <v>0.12</v>
      </c>
      <c r="AA25" s="245">
        <v>0.08</v>
      </c>
      <c r="AB25" s="197">
        <v>0.08</v>
      </c>
    </row>
    <row r="26" spans="1:28" s="178" customFormat="1" ht="13.5" customHeight="1">
      <c r="A26" s="489">
        <v>6</v>
      </c>
      <c r="B26" s="17" t="s">
        <v>21</v>
      </c>
      <c r="C26" s="128">
        <v>0</v>
      </c>
      <c r="D26" s="129">
        <v>3</v>
      </c>
      <c r="E26" s="129">
        <v>0</v>
      </c>
      <c r="F26" s="129">
        <v>1</v>
      </c>
      <c r="G26" s="129">
        <v>0</v>
      </c>
      <c r="H26" s="129">
        <v>0</v>
      </c>
      <c r="I26" s="130">
        <v>0</v>
      </c>
      <c r="J26" s="74">
        <f t="shared" si="0"/>
        <v>4</v>
      </c>
      <c r="K26" s="129">
        <v>6</v>
      </c>
      <c r="L26" s="92">
        <v>1</v>
      </c>
      <c r="M26" s="128">
        <v>300</v>
      </c>
      <c r="N26" s="129">
        <v>244</v>
      </c>
      <c r="O26" s="79">
        <v>219</v>
      </c>
      <c r="P26" s="80">
        <f t="shared" si="1"/>
        <v>0</v>
      </c>
      <c r="Q26" s="81">
        <f t="shared" si="2"/>
        <v>0.5</v>
      </c>
      <c r="R26" s="81">
        <f t="shared" si="3"/>
        <v>0</v>
      </c>
      <c r="S26" s="81">
        <f t="shared" si="4"/>
        <v>0.09090909090909091</v>
      </c>
      <c r="T26" s="81">
        <f t="shared" si="5"/>
        <v>0</v>
      </c>
      <c r="U26" s="81">
        <f t="shared" si="6"/>
        <v>0</v>
      </c>
      <c r="V26" s="82">
        <f t="shared" si="7"/>
        <v>0</v>
      </c>
      <c r="W26" s="83">
        <f t="shared" si="8"/>
        <v>0.10810810810810811</v>
      </c>
      <c r="X26" s="81">
        <v>0.16216216216216217</v>
      </c>
      <c r="Y26" s="94">
        <v>0.02702702702702703</v>
      </c>
      <c r="Z26" s="261">
        <v>0.1</v>
      </c>
      <c r="AA26" s="262">
        <v>0.08</v>
      </c>
      <c r="AB26" s="263">
        <v>0.07</v>
      </c>
    </row>
    <row r="27" spans="1:28" s="178" customFormat="1" ht="13.5" customHeight="1">
      <c r="A27" s="477"/>
      <c r="B27" s="18" t="s">
        <v>22</v>
      </c>
      <c r="C27" s="41">
        <v>0</v>
      </c>
      <c r="D27" s="42">
        <v>4</v>
      </c>
      <c r="E27" s="42">
        <v>0</v>
      </c>
      <c r="F27" s="42">
        <v>0</v>
      </c>
      <c r="G27" s="42">
        <v>0</v>
      </c>
      <c r="H27" s="42">
        <v>0</v>
      </c>
      <c r="I27" s="43">
        <v>0</v>
      </c>
      <c r="J27" s="44">
        <f t="shared" si="0"/>
        <v>4</v>
      </c>
      <c r="K27" s="42">
        <v>4</v>
      </c>
      <c r="L27" s="88">
        <v>4</v>
      </c>
      <c r="M27" s="41">
        <v>303</v>
      </c>
      <c r="N27" s="42">
        <v>227</v>
      </c>
      <c r="O27" s="47">
        <v>175</v>
      </c>
      <c r="P27" s="48">
        <f t="shared" si="1"/>
        <v>0</v>
      </c>
      <c r="Q27" s="49">
        <f t="shared" si="2"/>
        <v>0.6666666666666666</v>
      </c>
      <c r="R27" s="49">
        <f t="shared" si="3"/>
        <v>0</v>
      </c>
      <c r="S27" s="49">
        <f t="shared" si="4"/>
        <v>0</v>
      </c>
      <c r="T27" s="49">
        <f t="shared" si="5"/>
        <v>0</v>
      </c>
      <c r="U27" s="49">
        <f t="shared" si="6"/>
        <v>0</v>
      </c>
      <c r="V27" s="166">
        <f t="shared" si="7"/>
        <v>0</v>
      </c>
      <c r="W27" s="51">
        <f t="shared" si="8"/>
        <v>0.10810810810810811</v>
      </c>
      <c r="X27" s="49">
        <v>0.10810810810810811</v>
      </c>
      <c r="Y27" s="90">
        <v>0.10810810810810811</v>
      </c>
      <c r="Z27" s="244">
        <v>0.1</v>
      </c>
      <c r="AA27" s="245">
        <v>0.07</v>
      </c>
      <c r="AB27" s="197">
        <v>0.06</v>
      </c>
    </row>
    <row r="28" spans="1:28" s="178" customFormat="1" ht="13.5" customHeight="1">
      <c r="A28" s="477"/>
      <c r="B28" s="18" t="s">
        <v>23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3">
        <v>0</v>
      </c>
      <c r="J28" s="44">
        <f t="shared" si="0"/>
        <v>0</v>
      </c>
      <c r="K28" s="42">
        <v>1</v>
      </c>
      <c r="L28" s="88">
        <v>3</v>
      </c>
      <c r="M28" s="41">
        <v>247</v>
      </c>
      <c r="N28" s="42">
        <v>169</v>
      </c>
      <c r="O28" s="47">
        <v>204</v>
      </c>
      <c r="P28" s="48">
        <f t="shared" si="1"/>
        <v>0</v>
      </c>
      <c r="Q28" s="49">
        <f t="shared" si="2"/>
        <v>0</v>
      </c>
      <c r="R28" s="49">
        <f t="shared" si="3"/>
        <v>0</v>
      </c>
      <c r="S28" s="49">
        <f t="shared" si="4"/>
        <v>0</v>
      </c>
      <c r="T28" s="49">
        <f t="shared" si="5"/>
        <v>0</v>
      </c>
      <c r="U28" s="49">
        <f t="shared" si="6"/>
        <v>0</v>
      </c>
      <c r="V28" s="166">
        <f t="shared" si="7"/>
        <v>0</v>
      </c>
      <c r="W28" s="51">
        <f t="shared" si="8"/>
        <v>0</v>
      </c>
      <c r="X28" s="49">
        <v>0.02702702702702703</v>
      </c>
      <c r="Y28" s="90">
        <v>0.08108108108108109</v>
      </c>
      <c r="Z28" s="244">
        <v>0.08</v>
      </c>
      <c r="AA28" s="245">
        <v>0.06</v>
      </c>
      <c r="AB28" s="197">
        <v>0.07</v>
      </c>
    </row>
    <row r="29" spans="1:28" s="178" customFormat="1" ht="13.5" customHeight="1">
      <c r="A29" s="477"/>
      <c r="B29" s="18" t="s">
        <v>24</v>
      </c>
      <c r="C29" s="41">
        <v>0</v>
      </c>
      <c r="D29" s="42">
        <v>6</v>
      </c>
      <c r="E29" s="42">
        <v>0</v>
      </c>
      <c r="F29" s="42">
        <v>1</v>
      </c>
      <c r="G29" s="42">
        <v>0</v>
      </c>
      <c r="H29" s="42">
        <v>0</v>
      </c>
      <c r="I29" s="43">
        <v>0</v>
      </c>
      <c r="J29" s="44">
        <f t="shared" si="0"/>
        <v>7</v>
      </c>
      <c r="K29" s="42">
        <v>0</v>
      </c>
      <c r="L29" s="88">
        <v>4</v>
      </c>
      <c r="M29" s="41">
        <v>290</v>
      </c>
      <c r="N29" s="42">
        <v>173</v>
      </c>
      <c r="O29" s="47">
        <v>168</v>
      </c>
      <c r="P29" s="48">
        <f t="shared" si="1"/>
        <v>0</v>
      </c>
      <c r="Q29" s="49">
        <f t="shared" si="2"/>
        <v>1</v>
      </c>
      <c r="R29" s="49">
        <f t="shared" si="3"/>
        <v>0</v>
      </c>
      <c r="S29" s="49">
        <f t="shared" si="4"/>
        <v>0.09090909090909091</v>
      </c>
      <c r="T29" s="49">
        <f t="shared" si="5"/>
        <v>0</v>
      </c>
      <c r="U29" s="49">
        <f t="shared" si="6"/>
        <v>0</v>
      </c>
      <c r="V29" s="166">
        <f t="shared" si="7"/>
        <v>0</v>
      </c>
      <c r="W29" s="51">
        <f t="shared" si="8"/>
        <v>0.1891891891891892</v>
      </c>
      <c r="X29" s="49">
        <v>0</v>
      </c>
      <c r="Y29" s="90">
        <v>0.10810810810810811</v>
      </c>
      <c r="Z29" s="244">
        <v>0.09</v>
      </c>
      <c r="AA29" s="245">
        <v>0.06</v>
      </c>
      <c r="AB29" s="197">
        <v>0.06</v>
      </c>
    </row>
    <row r="30" spans="1:28" s="178" customFormat="1" ht="13.5" customHeight="1">
      <c r="A30" s="478"/>
      <c r="B30" s="174">
        <v>26</v>
      </c>
      <c r="C30" s="56">
        <v>0</v>
      </c>
      <c r="D30" s="57">
        <v>5</v>
      </c>
      <c r="E30" s="57">
        <v>0</v>
      </c>
      <c r="F30" s="57">
        <v>3</v>
      </c>
      <c r="G30" s="57">
        <v>0</v>
      </c>
      <c r="H30" s="57">
        <v>0</v>
      </c>
      <c r="I30" s="58">
        <v>0</v>
      </c>
      <c r="J30" s="59">
        <f t="shared" si="0"/>
        <v>8</v>
      </c>
      <c r="K30" s="57">
        <v>4</v>
      </c>
      <c r="L30" s="175">
        <v>1</v>
      </c>
      <c r="M30" s="56">
        <v>328</v>
      </c>
      <c r="N30" s="57">
        <v>186</v>
      </c>
      <c r="O30" s="62">
        <v>169</v>
      </c>
      <c r="P30" s="63">
        <f t="shared" si="1"/>
        <v>0</v>
      </c>
      <c r="Q30" s="64">
        <f t="shared" si="2"/>
        <v>0.8333333333333334</v>
      </c>
      <c r="R30" s="64">
        <f t="shared" si="3"/>
        <v>0</v>
      </c>
      <c r="S30" s="64">
        <f t="shared" si="4"/>
        <v>0.2727272727272727</v>
      </c>
      <c r="T30" s="64">
        <f t="shared" si="5"/>
        <v>0</v>
      </c>
      <c r="U30" s="64">
        <f t="shared" si="6"/>
        <v>0</v>
      </c>
      <c r="V30" s="169">
        <f t="shared" si="7"/>
        <v>0</v>
      </c>
      <c r="W30" s="66">
        <f t="shared" si="8"/>
        <v>0.21621621621621623</v>
      </c>
      <c r="X30" s="64">
        <v>0.10810810810810811</v>
      </c>
      <c r="Y30" s="177">
        <v>0.02702702702702703</v>
      </c>
      <c r="Z30" s="253">
        <v>0.1</v>
      </c>
      <c r="AA30" s="254">
        <v>0.06</v>
      </c>
      <c r="AB30" s="255">
        <v>0.06</v>
      </c>
    </row>
    <row r="31" spans="1:28" s="178" customFormat="1" ht="13.5" customHeight="1">
      <c r="A31" s="489">
        <v>7</v>
      </c>
      <c r="B31" s="18" t="s">
        <v>26</v>
      </c>
      <c r="C31" s="41">
        <v>0</v>
      </c>
      <c r="D31" s="42">
        <v>2</v>
      </c>
      <c r="E31" s="42">
        <v>0</v>
      </c>
      <c r="F31" s="42">
        <v>1</v>
      </c>
      <c r="G31" s="42">
        <v>0</v>
      </c>
      <c r="H31" s="42">
        <v>0</v>
      </c>
      <c r="I31" s="43">
        <v>0</v>
      </c>
      <c r="J31" s="44">
        <f t="shared" si="0"/>
        <v>3</v>
      </c>
      <c r="K31" s="42">
        <v>0</v>
      </c>
      <c r="L31" s="88">
        <v>0</v>
      </c>
      <c r="M31" s="41">
        <v>412</v>
      </c>
      <c r="N31" s="42">
        <v>179</v>
      </c>
      <c r="O31" s="47">
        <v>177</v>
      </c>
      <c r="P31" s="48">
        <f t="shared" si="1"/>
        <v>0</v>
      </c>
      <c r="Q31" s="49">
        <f t="shared" si="2"/>
        <v>0.3333333333333333</v>
      </c>
      <c r="R31" s="49">
        <f t="shared" si="3"/>
        <v>0</v>
      </c>
      <c r="S31" s="49">
        <f t="shared" si="4"/>
        <v>0.09090909090909091</v>
      </c>
      <c r="T31" s="49">
        <f t="shared" si="5"/>
        <v>0</v>
      </c>
      <c r="U31" s="49">
        <f t="shared" si="6"/>
        <v>0</v>
      </c>
      <c r="V31" s="50">
        <f t="shared" si="7"/>
        <v>0</v>
      </c>
      <c r="W31" s="51">
        <f t="shared" si="8"/>
        <v>0.08108108108108109</v>
      </c>
      <c r="X31" s="49">
        <v>0</v>
      </c>
      <c r="Y31" s="90">
        <v>0</v>
      </c>
      <c r="Z31" s="244">
        <v>0.13</v>
      </c>
      <c r="AA31" s="245">
        <v>0.06</v>
      </c>
      <c r="AB31" s="197">
        <v>0.06</v>
      </c>
    </row>
    <row r="32" spans="1:28" s="178" customFormat="1" ht="13.5" customHeight="1">
      <c r="A32" s="477"/>
      <c r="B32" s="18" t="s">
        <v>27</v>
      </c>
      <c r="C32" s="41">
        <v>0</v>
      </c>
      <c r="D32" s="42">
        <v>2</v>
      </c>
      <c r="E32" s="42">
        <v>0</v>
      </c>
      <c r="F32" s="42">
        <v>2</v>
      </c>
      <c r="G32" s="42">
        <v>0</v>
      </c>
      <c r="H32" s="42">
        <v>0</v>
      </c>
      <c r="I32" s="43">
        <v>0</v>
      </c>
      <c r="J32" s="44">
        <f t="shared" si="0"/>
        <v>4</v>
      </c>
      <c r="K32" s="42">
        <v>1</v>
      </c>
      <c r="L32" s="88">
        <v>1</v>
      </c>
      <c r="M32" s="41">
        <v>526</v>
      </c>
      <c r="N32" s="42">
        <v>145</v>
      </c>
      <c r="O32" s="47">
        <v>160</v>
      </c>
      <c r="P32" s="48">
        <f t="shared" si="1"/>
        <v>0</v>
      </c>
      <c r="Q32" s="49">
        <f t="shared" si="2"/>
        <v>0.3333333333333333</v>
      </c>
      <c r="R32" s="49">
        <f t="shared" si="3"/>
        <v>0</v>
      </c>
      <c r="S32" s="49">
        <f t="shared" si="4"/>
        <v>0.18181818181818182</v>
      </c>
      <c r="T32" s="49">
        <f t="shared" si="5"/>
        <v>0</v>
      </c>
      <c r="U32" s="49">
        <f t="shared" si="6"/>
        <v>0</v>
      </c>
      <c r="V32" s="50">
        <f t="shared" si="7"/>
        <v>0</v>
      </c>
      <c r="W32" s="51">
        <f t="shared" si="8"/>
        <v>0.10810810810810811</v>
      </c>
      <c r="X32" s="49">
        <v>0.02702702702702703</v>
      </c>
      <c r="Y32" s="90">
        <v>0.02702702702702703</v>
      </c>
      <c r="Z32" s="244">
        <v>0.17</v>
      </c>
      <c r="AA32" s="245">
        <v>0.05</v>
      </c>
      <c r="AB32" s="197">
        <v>0.05</v>
      </c>
    </row>
    <row r="33" spans="1:28" s="178" customFormat="1" ht="13.5" customHeight="1">
      <c r="A33" s="477"/>
      <c r="B33" s="18" t="s">
        <v>28</v>
      </c>
      <c r="C33" s="41">
        <v>0</v>
      </c>
      <c r="D33" s="42">
        <v>2</v>
      </c>
      <c r="E33" s="42">
        <v>1</v>
      </c>
      <c r="F33" s="42">
        <v>0</v>
      </c>
      <c r="G33" s="42">
        <v>0</v>
      </c>
      <c r="H33" s="42">
        <v>0</v>
      </c>
      <c r="I33" s="43">
        <v>0</v>
      </c>
      <c r="J33" s="44">
        <f t="shared" si="0"/>
        <v>3</v>
      </c>
      <c r="K33" s="42">
        <v>0</v>
      </c>
      <c r="L33" s="88">
        <v>0</v>
      </c>
      <c r="M33" s="41">
        <v>511</v>
      </c>
      <c r="N33" s="42">
        <v>168</v>
      </c>
      <c r="O33" s="47">
        <v>168</v>
      </c>
      <c r="P33" s="48">
        <f t="shared" si="1"/>
        <v>0</v>
      </c>
      <c r="Q33" s="49">
        <f t="shared" si="2"/>
        <v>0.3333333333333333</v>
      </c>
      <c r="R33" s="49">
        <f t="shared" si="3"/>
        <v>0.2</v>
      </c>
      <c r="S33" s="49">
        <f t="shared" si="4"/>
        <v>0</v>
      </c>
      <c r="T33" s="49">
        <f t="shared" si="5"/>
        <v>0</v>
      </c>
      <c r="U33" s="49">
        <f t="shared" si="6"/>
        <v>0</v>
      </c>
      <c r="V33" s="50">
        <f t="shared" si="7"/>
        <v>0</v>
      </c>
      <c r="W33" s="51">
        <f t="shared" si="8"/>
        <v>0.08108108108108109</v>
      </c>
      <c r="X33" s="49">
        <v>0</v>
      </c>
      <c r="Y33" s="90">
        <v>0</v>
      </c>
      <c r="Z33" s="244">
        <v>0.16</v>
      </c>
      <c r="AA33" s="245">
        <v>0.06</v>
      </c>
      <c r="AB33" s="197">
        <v>0.06</v>
      </c>
    </row>
    <row r="34" spans="1:28" s="178" customFormat="1" ht="13.5" customHeight="1">
      <c r="A34" s="478"/>
      <c r="B34" s="18" t="s">
        <v>29</v>
      </c>
      <c r="C34" s="41">
        <v>2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3">
        <v>0</v>
      </c>
      <c r="J34" s="44">
        <f t="shared" si="0"/>
        <v>4</v>
      </c>
      <c r="K34" s="42">
        <v>0</v>
      </c>
      <c r="L34" s="88">
        <v>0</v>
      </c>
      <c r="M34" s="41">
        <v>678</v>
      </c>
      <c r="N34" s="42">
        <v>173</v>
      </c>
      <c r="O34" s="47">
        <v>179</v>
      </c>
      <c r="P34" s="48">
        <f t="shared" si="1"/>
        <v>0.6666666666666666</v>
      </c>
      <c r="Q34" s="49">
        <f t="shared" si="2"/>
        <v>0</v>
      </c>
      <c r="R34" s="49">
        <f t="shared" si="3"/>
        <v>0.2</v>
      </c>
      <c r="S34" s="49">
        <f t="shared" si="4"/>
        <v>0.09090909090909091</v>
      </c>
      <c r="T34" s="49">
        <f t="shared" si="5"/>
        <v>0</v>
      </c>
      <c r="U34" s="49">
        <f t="shared" si="6"/>
        <v>0</v>
      </c>
      <c r="V34" s="50">
        <f t="shared" si="7"/>
        <v>0</v>
      </c>
      <c r="W34" s="51">
        <f t="shared" si="8"/>
        <v>0.10810810810810811</v>
      </c>
      <c r="X34" s="49">
        <v>0</v>
      </c>
      <c r="Y34" s="90">
        <v>0</v>
      </c>
      <c r="Z34" s="244">
        <v>0.22</v>
      </c>
      <c r="AA34" s="245">
        <v>0.06</v>
      </c>
      <c r="AB34" s="197">
        <v>0.06</v>
      </c>
    </row>
    <row r="35" spans="1:28" s="178" customFormat="1" ht="13.5" customHeight="1">
      <c r="A35" s="480">
        <v>8</v>
      </c>
      <c r="B35" s="17" t="s">
        <v>30</v>
      </c>
      <c r="C35" s="128">
        <v>1</v>
      </c>
      <c r="D35" s="129">
        <v>2</v>
      </c>
      <c r="E35" s="129">
        <v>1</v>
      </c>
      <c r="F35" s="129">
        <v>1</v>
      </c>
      <c r="G35" s="129">
        <v>0</v>
      </c>
      <c r="H35" s="129">
        <v>0</v>
      </c>
      <c r="I35" s="130">
        <v>0</v>
      </c>
      <c r="J35" s="74">
        <f t="shared" si="0"/>
        <v>5</v>
      </c>
      <c r="K35" s="129">
        <v>3</v>
      </c>
      <c r="L35" s="92">
        <v>0</v>
      </c>
      <c r="M35" s="128">
        <v>811</v>
      </c>
      <c r="N35" s="129">
        <v>223</v>
      </c>
      <c r="O35" s="79">
        <v>193</v>
      </c>
      <c r="P35" s="80">
        <f t="shared" si="1"/>
        <v>0.3333333333333333</v>
      </c>
      <c r="Q35" s="81">
        <f t="shared" si="2"/>
        <v>0.3333333333333333</v>
      </c>
      <c r="R35" s="81">
        <f t="shared" si="3"/>
        <v>0.2</v>
      </c>
      <c r="S35" s="81">
        <f t="shared" si="4"/>
        <v>0.09090909090909091</v>
      </c>
      <c r="T35" s="81">
        <f t="shared" si="5"/>
        <v>0</v>
      </c>
      <c r="U35" s="81">
        <f t="shared" si="6"/>
        <v>0</v>
      </c>
      <c r="V35" s="82">
        <f t="shared" si="7"/>
        <v>0</v>
      </c>
      <c r="W35" s="83">
        <f t="shared" si="8"/>
        <v>0.13513513513513514</v>
      </c>
      <c r="X35" s="81">
        <v>0.08108108108108109</v>
      </c>
      <c r="Y35" s="94">
        <v>0</v>
      </c>
      <c r="Z35" s="261">
        <v>0.26</v>
      </c>
      <c r="AA35" s="262">
        <v>0.07</v>
      </c>
      <c r="AB35" s="263">
        <v>0.06</v>
      </c>
    </row>
    <row r="36" spans="1:28" s="178" customFormat="1" ht="13.5" customHeight="1">
      <c r="A36" s="480"/>
      <c r="B36" s="18" t="s">
        <v>31</v>
      </c>
      <c r="C36" s="41">
        <v>0</v>
      </c>
      <c r="D36" s="42">
        <v>1</v>
      </c>
      <c r="E36" s="42">
        <v>1</v>
      </c>
      <c r="F36" s="42">
        <v>0</v>
      </c>
      <c r="G36" s="42">
        <v>0</v>
      </c>
      <c r="H36" s="42">
        <v>0</v>
      </c>
      <c r="I36" s="43">
        <v>0</v>
      </c>
      <c r="J36" s="44">
        <f t="shared" si="0"/>
        <v>2</v>
      </c>
      <c r="K36" s="42">
        <v>5</v>
      </c>
      <c r="L36" s="88">
        <v>1</v>
      </c>
      <c r="M36" s="41">
        <v>863</v>
      </c>
      <c r="N36" s="42">
        <v>198</v>
      </c>
      <c r="O36" s="47">
        <v>253</v>
      </c>
      <c r="P36" s="48">
        <f t="shared" si="1"/>
        <v>0</v>
      </c>
      <c r="Q36" s="49">
        <f t="shared" si="2"/>
        <v>0.16666666666666666</v>
      </c>
      <c r="R36" s="49">
        <f t="shared" si="3"/>
        <v>0.2</v>
      </c>
      <c r="S36" s="49">
        <f t="shared" si="4"/>
        <v>0</v>
      </c>
      <c r="T36" s="49">
        <f t="shared" si="5"/>
        <v>0</v>
      </c>
      <c r="U36" s="49">
        <f t="shared" si="6"/>
        <v>0</v>
      </c>
      <c r="V36" s="166">
        <f t="shared" si="7"/>
        <v>0</v>
      </c>
      <c r="W36" s="51">
        <f t="shared" si="8"/>
        <v>0.05405405405405406</v>
      </c>
      <c r="X36" s="49">
        <v>0.13513513513513514</v>
      </c>
      <c r="Y36" s="90">
        <v>0.02702702702702703</v>
      </c>
      <c r="Z36" s="244">
        <v>0.28</v>
      </c>
      <c r="AA36" s="245">
        <v>0.07</v>
      </c>
      <c r="AB36" s="197">
        <v>0.08</v>
      </c>
    </row>
    <row r="37" spans="1:28" s="178" customFormat="1" ht="13.5" customHeight="1">
      <c r="A37" s="480"/>
      <c r="B37" s="18" t="s">
        <v>32</v>
      </c>
      <c r="C37" s="41">
        <v>0</v>
      </c>
      <c r="D37" s="42">
        <v>1</v>
      </c>
      <c r="E37" s="42">
        <v>2</v>
      </c>
      <c r="F37" s="42">
        <v>1</v>
      </c>
      <c r="G37" s="42">
        <v>0</v>
      </c>
      <c r="H37" s="42">
        <v>0</v>
      </c>
      <c r="I37" s="43">
        <v>0</v>
      </c>
      <c r="J37" s="44">
        <f aca="true" t="shared" si="9" ref="J37:J56">SUM(C37:I37)</f>
        <v>4</v>
      </c>
      <c r="K37" s="42">
        <v>3</v>
      </c>
      <c r="L37" s="88">
        <v>0</v>
      </c>
      <c r="M37" s="41">
        <v>858</v>
      </c>
      <c r="N37" s="42">
        <v>202</v>
      </c>
      <c r="O37" s="47">
        <v>254</v>
      </c>
      <c r="P37" s="48">
        <f aca="true" t="shared" si="10" ref="P37:P56">C37/3</f>
        <v>0</v>
      </c>
      <c r="Q37" s="49">
        <f aca="true" t="shared" si="11" ref="Q37:Q56">D37/6</f>
        <v>0.16666666666666666</v>
      </c>
      <c r="R37" s="49">
        <f aca="true" t="shared" si="12" ref="R37:R56">E37/5</f>
        <v>0.4</v>
      </c>
      <c r="S37" s="49">
        <f aca="true" t="shared" si="13" ref="S37:S56">F37/11</f>
        <v>0.09090909090909091</v>
      </c>
      <c r="T37" s="49">
        <f aca="true" t="shared" si="14" ref="T37:T56">G37/4</f>
        <v>0</v>
      </c>
      <c r="U37" s="49">
        <f aca="true" t="shared" si="15" ref="U37:U56">H37/4</f>
        <v>0</v>
      </c>
      <c r="V37" s="166">
        <f aca="true" t="shared" si="16" ref="V37:V56">I37/4</f>
        <v>0</v>
      </c>
      <c r="W37" s="51">
        <f aca="true" t="shared" si="17" ref="W37:W57">J37/37</f>
        <v>0.10810810810810811</v>
      </c>
      <c r="X37" s="49">
        <v>0.08108108108108109</v>
      </c>
      <c r="Y37" s="90">
        <v>0</v>
      </c>
      <c r="Z37" s="244">
        <v>0.28</v>
      </c>
      <c r="AA37" s="245">
        <v>0.07</v>
      </c>
      <c r="AB37" s="197">
        <v>0.09</v>
      </c>
    </row>
    <row r="38" spans="1:28" s="178" customFormat="1" ht="13.5" customHeight="1">
      <c r="A38" s="480"/>
      <c r="B38" s="18" t="s">
        <v>33</v>
      </c>
      <c r="C38" s="41">
        <v>4</v>
      </c>
      <c r="D38" s="42">
        <v>1</v>
      </c>
      <c r="E38" s="42">
        <v>11</v>
      </c>
      <c r="F38" s="42">
        <v>3</v>
      </c>
      <c r="G38" s="42">
        <v>1</v>
      </c>
      <c r="H38" s="42">
        <v>0</v>
      </c>
      <c r="I38" s="43">
        <v>0</v>
      </c>
      <c r="J38" s="44">
        <f t="shared" si="9"/>
        <v>20</v>
      </c>
      <c r="K38" s="42">
        <v>4</v>
      </c>
      <c r="L38" s="88">
        <v>0</v>
      </c>
      <c r="M38" s="41">
        <v>906</v>
      </c>
      <c r="N38" s="42">
        <v>262</v>
      </c>
      <c r="O38" s="47">
        <v>303</v>
      </c>
      <c r="P38" s="48">
        <f t="shared" si="10"/>
        <v>1.3333333333333333</v>
      </c>
      <c r="Q38" s="49">
        <f t="shared" si="11"/>
        <v>0.16666666666666666</v>
      </c>
      <c r="R38" s="49">
        <f t="shared" si="12"/>
        <v>2.2</v>
      </c>
      <c r="S38" s="49">
        <f t="shared" si="13"/>
        <v>0.2727272727272727</v>
      </c>
      <c r="T38" s="49">
        <f t="shared" si="14"/>
        <v>0.25</v>
      </c>
      <c r="U38" s="49">
        <f t="shared" si="15"/>
        <v>0</v>
      </c>
      <c r="V38" s="166">
        <f t="shared" si="16"/>
        <v>0</v>
      </c>
      <c r="W38" s="51">
        <f t="shared" si="17"/>
        <v>0.5405405405405406</v>
      </c>
      <c r="X38" s="49">
        <v>0.10810810810810811</v>
      </c>
      <c r="Y38" s="90">
        <v>0</v>
      </c>
      <c r="Z38" s="244">
        <v>0.29</v>
      </c>
      <c r="AA38" s="245">
        <v>0.09</v>
      </c>
      <c r="AB38" s="197">
        <v>0.1</v>
      </c>
    </row>
    <row r="39" spans="1:28" s="178" customFormat="1" ht="13.5" customHeight="1">
      <c r="A39" s="480">
        <v>9</v>
      </c>
      <c r="B39" s="17" t="s">
        <v>34</v>
      </c>
      <c r="C39" s="128">
        <v>3</v>
      </c>
      <c r="D39" s="129">
        <v>5</v>
      </c>
      <c r="E39" s="129">
        <v>9</v>
      </c>
      <c r="F39" s="129">
        <v>3</v>
      </c>
      <c r="G39" s="129">
        <v>2</v>
      </c>
      <c r="H39" s="129">
        <v>1</v>
      </c>
      <c r="I39" s="130">
        <v>0</v>
      </c>
      <c r="J39" s="74">
        <f t="shared" si="9"/>
        <v>23</v>
      </c>
      <c r="K39" s="129">
        <v>2</v>
      </c>
      <c r="L39" s="92">
        <v>0</v>
      </c>
      <c r="M39" s="128">
        <v>1250</v>
      </c>
      <c r="N39" s="129">
        <v>372</v>
      </c>
      <c r="O39" s="79">
        <v>331</v>
      </c>
      <c r="P39" s="80">
        <f t="shared" si="10"/>
        <v>1</v>
      </c>
      <c r="Q39" s="81">
        <f t="shared" si="11"/>
        <v>0.8333333333333334</v>
      </c>
      <c r="R39" s="81">
        <f t="shared" si="12"/>
        <v>1.8</v>
      </c>
      <c r="S39" s="81">
        <f t="shared" si="13"/>
        <v>0.2727272727272727</v>
      </c>
      <c r="T39" s="81">
        <f t="shared" si="14"/>
        <v>0.5</v>
      </c>
      <c r="U39" s="81">
        <f t="shared" si="15"/>
        <v>0.25</v>
      </c>
      <c r="V39" s="282">
        <f t="shared" si="16"/>
        <v>0</v>
      </c>
      <c r="W39" s="83">
        <f t="shared" si="17"/>
        <v>0.6216216216216216</v>
      </c>
      <c r="X39" s="81">
        <v>0.05405405405405406</v>
      </c>
      <c r="Y39" s="94">
        <v>0</v>
      </c>
      <c r="Z39" s="261">
        <v>0.4</v>
      </c>
      <c r="AA39" s="262">
        <v>0.12</v>
      </c>
      <c r="AB39" s="263">
        <v>0.11</v>
      </c>
    </row>
    <row r="40" spans="1:28" s="178" customFormat="1" ht="13.5" customHeight="1">
      <c r="A40" s="480"/>
      <c r="B40" s="18" t="s">
        <v>35</v>
      </c>
      <c r="C40" s="41">
        <v>1</v>
      </c>
      <c r="D40" s="42">
        <v>0</v>
      </c>
      <c r="E40" s="42">
        <v>5</v>
      </c>
      <c r="F40" s="42">
        <v>5</v>
      </c>
      <c r="G40" s="42">
        <v>5</v>
      </c>
      <c r="H40" s="42">
        <v>0</v>
      </c>
      <c r="I40" s="43">
        <v>0</v>
      </c>
      <c r="J40" s="44">
        <f t="shared" si="9"/>
        <v>16</v>
      </c>
      <c r="K40" s="42">
        <v>2</v>
      </c>
      <c r="L40" s="88">
        <v>0</v>
      </c>
      <c r="M40" s="41">
        <v>1324</v>
      </c>
      <c r="N40" s="42">
        <v>568</v>
      </c>
      <c r="O40" s="47">
        <v>452</v>
      </c>
      <c r="P40" s="48">
        <f t="shared" si="10"/>
        <v>0.3333333333333333</v>
      </c>
      <c r="Q40" s="49">
        <f t="shared" si="11"/>
        <v>0</v>
      </c>
      <c r="R40" s="49">
        <f t="shared" si="12"/>
        <v>1</v>
      </c>
      <c r="S40" s="49">
        <f t="shared" si="13"/>
        <v>0.45454545454545453</v>
      </c>
      <c r="T40" s="49">
        <f t="shared" si="14"/>
        <v>1.25</v>
      </c>
      <c r="U40" s="49">
        <f t="shared" si="15"/>
        <v>0</v>
      </c>
      <c r="V40" s="50">
        <f t="shared" si="16"/>
        <v>0</v>
      </c>
      <c r="W40" s="51">
        <f t="shared" si="17"/>
        <v>0.43243243243243246</v>
      </c>
      <c r="X40" s="49">
        <v>0.05405405405405406</v>
      </c>
      <c r="Y40" s="90">
        <v>0</v>
      </c>
      <c r="Z40" s="244">
        <v>0.42</v>
      </c>
      <c r="AA40" s="245">
        <v>0.19</v>
      </c>
      <c r="AB40" s="197">
        <v>0.15</v>
      </c>
    </row>
    <row r="41" spans="1:28" s="178" customFormat="1" ht="13.5" customHeight="1">
      <c r="A41" s="480"/>
      <c r="B41" s="18" t="s">
        <v>36</v>
      </c>
      <c r="C41" s="41">
        <v>4</v>
      </c>
      <c r="D41" s="42">
        <v>6</v>
      </c>
      <c r="E41" s="42">
        <v>6</v>
      </c>
      <c r="F41" s="42">
        <v>11</v>
      </c>
      <c r="G41" s="42">
        <v>1</v>
      </c>
      <c r="H41" s="42">
        <v>0</v>
      </c>
      <c r="I41" s="43">
        <v>0</v>
      </c>
      <c r="J41" s="44">
        <f t="shared" si="9"/>
        <v>28</v>
      </c>
      <c r="K41" s="42">
        <v>3</v>
      </c>
      <c r="L41" s="88">
        <v>6</v>
      </c>
      <c r="M41" s="41">
        <v>1437</v>
      </c>
      <c r="N41" s="42">
        <v>750</v>
      </c>
      <c r="O41" s="47">
        <v>448</v>
      </c>
      <c r="P41" s="48">
        <f t="shared" si="10"/>
        <v>1.3333333333333333</v>
      </c>
      <c r="Q41" s="49">
        <f t="shared" si="11"/>
        <v>1</v>
      </c>
      <c r="R41" s="49">
        <f t="shared" si="12"/>
        <v>1.2</v>
      </c>
      <c r="S41" s="49">
        <f t="shared" si="13"/>
        <v>1</v>
      </c>
      <c r="T41" s="49">
        <f t="shared" si="14"/>
        <v>0.25</v>
      </c>
      <c r="U41" s="49">
        <f t="shared" si="15"/>
        <v>0</v>
      </c>
      <c r="V41" s="50">
        <f t="shared" si="16"/>
        <v>0</v>
      </c>
      <c r="W41" s="51">
        <f t="shared" si="17"/>
        <v>0.7567567567567568</v>
      </c>
      <c r="X41" s="49">
        <v>0.08108108108108109</v>
      </c>
      <c r="Y41" s="90">
        <v>0.16216216216216217</v>
      </c>
      <c r="Z41" s="244">
        <v>0.46</v>
      </c>
      <c r="AA41" s="245">
        <v>0.25</v>
      </c>
      <c r="AB41" s="197">
        <v>0.15</v>
      </c>
    </row>
    <row r="42" spans="1:28" s="178" customFormat="1" ht="13.5" customHeight="1">
      <c r="A42" s="480"/>
      <c r="B42" s="18" t="s">
        <v>37</v>
      </c>
      <c r="C42" s="41">
        <v>2</v>
      </c>
      <c r="D42" s="42">
        <v>5</v>
      </c>
      <c r="E42" s="42">
        <v>4</v>
      </c>
      <c r="F42" s="42">
        <v>11</v>
      </c>
      <c r="G42" s="42">
        <v>1</v>
      </c>
      <c r="H42" s="42">
        <v>0</v>
      </c>
      <c r="I42" s="43">
        <v>1</v>
      </c>
      <c r="J42" s="44">
        <f t="shared" si="9"/>
        <v>24</v>
      </c>
      <c r="K42" s="42">
        <v>3</v>
      </c>
      <c r="L42" s="88">
        <v>2</v>
      </c>
      <c r="M42" s="41">
        <v>1340</v>
      </c>
      <c r="N42" s="42">
        <v>715</v>
      </c>
      <c r="O42" s="47">
        <v>485</v>
      </c>
      <c r="P42" s="48">
        <f t="shared" si="10"/>
        <v>0.6666666666666666</v>
      </c>
      <c r="Q42" s="49">
        <f t="shared" si="11"/>
        <v>0.8333333333333334</v>
      </c>
      <c r="R42" s="49">
        <f t="shared" si="12"/>
        <v>0.8</v>
      </c>
      <c r="S42" s="49">
        <f t="shared" si="13"/>
        <v>1</v>
      </c>
      <c r="T42" s="49">
        <f t="shared" si="14"/>
        <v>0.25</v>
      </c>
      <c r="U42" s="49">
        <f t="shared" si="15"/>
        <v>0</v>
      </c>
      <c r="V42" s="50">
        <f t="shared" si="16"/>
        <v>0.25</v>
      </c>
      <c r="W42" s="51">
        <f t="shared" si="17"/>
        <v>0.6486486486486487</v>
      </c>
      <c r="X42" s="49">
        <v>0.08108108108108109</v>
      </c>
      <c r="Y42" s="90">
        <v>0.05405405405405406</v>
      </c>
      <c r="Z42" s="244">
        <v>0.43</v>
      </c>
      <c r="AA42" s="245">
        <v>0.24</v>
      </c>
      <c r="AB42" s="197">
        <v>0.16</v>
      </c>
    </row>
    <row r="43" spans="1:28" s="178" customFormat="1" ht="13.5" customHeight="1">
      <c r="A43" s="480"/>
      <c r="B43" s="174" t="s">
        <v>38</v>
      </c>
      <c r="C43" s="56">
        <v>1</v>
      </c>
      <c r="D43" s="57">
        <v>6</v>
      </c>
      <c r="E43" s="57">
        <v>5</v>
      </c>
      <c r="F43" s="57">
        <v>13</v>
      </c>
      <c r="G43" s="57">
        <v>6</v>
      </c>
      <c r="H43" s="57">
        <v>0</v>
      </c>
      <c r="I43" s="58">
        <v>0</v>
      </c>
      <c r="J43" s="59">
        <f t="shared" si="9"/>
        <v>31</v>
      </c>
      <c r="K43" s="57">
        <v>11</v>
      </c>
      <c r="L43" s="175">
        <v>1</v>
      </c>
      <c r="M43" s="56">
        <v>1789</v>
      </c>
      <c r="N43" s="57">
        <v>913</v>
      </c>
      <c r="O43" s="62">
        <v>292</v>
      </c>
      <c r="P43" s="63">
        <f t="shared" si="10"/>
        <v>0.3333333333333333</v>
      </c>
      <c r="Q43" s="64">
        <f t="shared" si="11"/>
        <v>1</v>
      </c>
      <c r="R43" s="64">
        <f t="shared" si="12"/>
        <v>1</v>
      </c>
      <c r="S43" s="64">
        <f t="shared" si="13"/>
        <v>1.1818181818181819</v>
      </c>
      <c r="T43" s="64">
        <f t="shared" si="14"/>
        <v>1.5</v>
      </c>
      <c r="U43" s="64">
        <f t="shared" si="15"/>
        <v>0</v>
      </c>
      <c r="V43" s="65">
        <f t="shared" si="16"/>
        <v>0</v>
      </c>
      <c r="W43" s="66">
        <f t="shared" si="17"/>
        <v>0.8378378378378378</v>
      </c>
      <c r="X43" s="64">
        <v>0.2972972972972973</v>
      </c>
      <c r="Y43" s="177">
        <v>0.02702702702702703</v>
      </c>
      <c r="Z43" s="253">
        <v>0.57</v>
      </c>
      <c r="AA43" s="254">
        <v>0.3</v>
      </c>
      <c r="AB43" s="255">
        <v>0.1</v>
      </c>
    </row>
    <row r="44" spans="1:28" s="178" customFormat="1" ht="13.5" customHeight="1">
      <c r="A44" s="480">
        <v>10</v>
      </c>
      <c r="B44" s="17" t="s">
        <v>39</v>
      </c>
      <c r="C44" s="128">
        <v>3</v>
      </c>
      <c r="D44" s="129">
        <v>6</v>
      </c>
      <c r="E44" s="129">
        <v>2</v>
      </c>
      <c r="F44" s="129">
        <v>13</v>
      </c>
      <c r="G44" s="129">
        <v>3</v>
      </c>
      <c r="H44" s="129">
        <v>0</v>
      </c>
      <c r="I44" s="130">
        <v>0</v>
      </c>
      <c r="J44" s="74">
        <f t="shared" si="9"/>
        <v>27</v>
      </c>
      <c r="K44" s="129">
        <v>10</v>
      </c>
      <c r="L44" s="92">
        <v>2</v>
      </c>
      <c r="M44" s="128">
        <v>1991</v>
      </c>
      <c r="N44" s="129">
        <v>1068</v>
      </c>
      <c r="O44" s="79">
        <v>347</v>
      </c>
      <c r="P44" s="80">
        <f t="shared" si="10"/>
        <v>1</v>
      </c>
      <c r="Q44" s="81">
        <f t="shared" si="11"/>
        <v>1</v>
      </c>
      <c r="R44" s="81">
        <f t="shared" si="12"/>
        <v>0.4</v>
      </c>
      <c r="S44" s="81">
        <f t="shared" si="13"/>
        <v>1.1818181818181819</v>
      </c>
      <c r="T44" s="81">
        <f t="shared" si="14"/>
        <v>0.75</v>
      </c>
      <c r="U44" s="81">
        <f t="shared" si="15"/>
        <v>0</v>
      </c>
      <c r="V44" s="82">
        <f t="shared" si="16"/>
        <v>0</v>
      </c>
      <c r="W44" s="83">
        <f t="shared" si="17"/>
        <v>0.7297297297297297</v>
      </c>
      <c r="X44" s="81">
        <v>0.2702702702702703</v>
      </c>
      <c r="Y44" s="94">
        <v>0.05405405405405406</v>
      </c>
      <c r="Z44" s="261">
        <v>0.64</v>
      </c>
      <c r="AA44" s="262">
        <v>0.35</v>
      </c>
      <c r="AB44" s="263">
        <v>0.11</v>
      </c>
    </row>
    <row r="45" spans="1:28" s="178" customFormat="1" ht="13.5" customHeight="1">
      <c r="A45" s="480"/>
      <c r="B45" s="18" t="s">
        <v>40</v>
      </c>
      <c r="C45" s="41">
        <v>5</v>
      </c>
      <c r="D45" s="42">
        <v>3</v>
      </c>
      <c r="E45" s="42">
        <v>2</v>
      </c>
      <c r="F45" s="42">
        <v>9</v>
      </c>
      <c r="G45" s="42">
        <v>2</v>
      </c>
      <c r="H45" s="42">
        <v>0</v>
      </c>
      <c r="I45" s="43">
        <v>0</v>
      </c>
      <c r="J45" s="44">
        <f t="shared" si="9"/>
        <v>21</v>
      </c>
      <c r="K45" s="42">
        <v>3</v>
      </c>
      <c r="L45" s="88">
        <v>4</v>
      </c>
      <c r="M45" s="41">
        <v>1737</v>
      </c>
      <c r="N45" s="42">
        <v>1028</v>
      </c>
      <c r="O45" s="47">
        <v>511</v>
      </c>
      <c r="P45" s="48">
        <f t="shared" si="10"/>
        <v>1.6666666666666667</v>
      </c>
      <c r="Q45" s="49">
        <f t="shared" si="11"/>
        <v>0.5</v>
      </c>
      <c r="R45" s="49">
        <f t="shared" si="12"/>
        <v>0.4</v>
      </c>
      <c r="S45" s="49">
        <f t="shared" si="13"/>
        <v>0.8181818181818182</v>
      </c>
      <c r="T45" s="49">
        <f t="shared" si="14"/>
        <v>0.5</v>
      </c>
      <c r="U45" s="49">
        <f t="shared" si="15"/>
        <v>0</v>
      </c>
      <c r="V45" s="166">
        <f t="shared" si="16"/>
        <v>0</v>
      </c>
      <c r="W45" s="51">
        <f t="shared" si="17"/>
        <v>0.5675675675675675</v>
      </c>
      <c r="X45" s="49">
        <v>0.08108108108108109</v>
      </c>
      <c r="Y45" s="90">
        <v>0.10810810810810811</v>
      </c>
      <c r="Z45" s="244">
        <v>0.55</v>
      </c>
      <c r="AA45" s="245">
        <v>0.34</v>
      </c>
      <c r="AB45" s="197">
        <v>0.17</v>
      </c>
    </row>
    <row r="46" spans="1:28" s="178" customFormat="1" ht="13.5" customHeight="1">
      <c r="A46" s="480"/>
      <c r="B46" s="18" t="s">
        <v>41</v>
      </c>
      <c r="C46" s="41">
        <v>3</v>
      </c>
      <c r="D46" s="42">
        <v>3</v>
      </c>
      <c r="E46" s="42">
        <v>0</v>
      </c>
      <c r="F46" s="42">
        <v>11</v>
      </c>
      <c r="G46" s="42">
        <v>3</v>
      </c>
      <c r="H46" s="42">
        <v>1</v>
      </c>
      <c r="I46" s="43">
        <v>0</v>
      </c>
      <c r="J46" s="44">
        <f t="shared" si="9"/>
        <v>21</v>
      </c>
      <c r="K46" s="42">
        <v>17</v>
      </c>
      <c r="L46" s="88">
        <v>2</v>
      </c>
      <c r="M46" s="41">
        <v>1796</v>
      </c>
      <c r="N46" s="42">
        <v>1040</v>
      </c>
      <c r="O46" s="47">
        <v>548</v>
      </c>
      <c r="P46" s="48">
        <f t="shared" si="10"/>
        <v>1</v>
      </c>
      <c r="Q46" s="49">
        <f t="shared" si="11"/>
        <v>0.5</v>
      </c>
      <c r="R46" s="49">
        <f t="shared" si="12"/>
        <v>0</v>
      </c>
      <c r="S46" s="49">
        <f t="shared" si="13"/>
        <v>1</v>
      </c>
      <c r="T46" s="49">
        <f t="shared" si="14"/>
        <v>0.75</v>
      </c>
      <c r="U46" s="49">
        <f t="shared" si="15"/>
        <v>0.25</v>
      </c>
      <c r="V46" s="166">
        <f t="shared" si="16"/>
        <v>0</v>
      </c>
      <c r="W46" s="51">
        <f t="shared" si="17"/>
        <v>0.5675675675675675</v>
      </c>
      <c r="X46" s="49">
        <v>0.4594594594594595</v>
      </c>
      <c r="Y46" s="90">
        <v>0.05405405405405406</v>
      </c>
      <c r="Z46" s="244">
        <v>0.57</v>
      </c>
      <c r="AA46" s="245">
        <v>0.34</v>
      </c>
      <c r="AB46" s="197">
        <v>0.18</v>
      </c>
    </row>
    <row r="47" spans="1:28" s="178" customFormat="1" ht="13.5" customHeight="1">
      <c r="A47" s="480"/>
      <c r="B47" s="18" t="s">
        <v>42</v>
      </c>
      <c r="C47" s="41">
        <v>5</v>
      </c>
      <c r="D47" s="42">
        <v>0</v>
      </c>
      <c r="E47" s="42">
        <v>1</v>
      </c>
      <c r="F47" s="42">
        <v>6</v>
      </c>
      <c r="G47" s="42">
        <v>1</v>
      </c>
      <c r="H47" s="42">
        <v>0</v>
      </c>
      <c r="I47" s="43">
        <v>0</v>
      </c>
      <c r="J47" s="44">
        <f t="shared" si="9"/>
        <v>13</v>
      </c>
      <c r="K47" s="42">
        <v>8</v>
      </c>
      <c r="L47" s="88">
        <v>2</v>
      </c>
      <c r="M47" s="41">
        <v>1891</v>
      </c>
      <c r="N47" s="42">
        <v>1278</v>
      </c>
      <c r="O47" s="47">
        <v>563</v>
      </c>
      <c r="P47" s="48">
        <f t="shared" si="10"/>
        <v>1.6666666666666667</v>
      </c>
      <c r="Q47" s="49">
        <f t="shared" si="11"/>
        <v>0</v>
      </c>
      <c r="R47" s="49">
        <f t="shared" si="12"/>
        <v>0.2</v>
      </c>
      <c r="S47" s="49">
        <f t="shared" si="13"/>
        <v>0.5454545454545454</v>
      </c>
      <c r="T47" s="49">
        <f t="shared" si="14"/>
        <v>0.25</v>
      </c>
      <c r="U47" s="49">
        <f t="shared" si="15"/>
        <v>0</v>
      </c>
      <c r="V47" s="166">
        <f t="shared" si="16"/>
        <v>0</v>
      </c>
      <c r="W47" s="51">
        <f t="shared" si="17"/>
        <v>0.35135135135135137</v>
      </c>
      <c r="X47" s="49">
        <v>0.21621621621621623</v>
      </c>
      <c r="Y47" s="90">
        <v>0.05405405405405406</v>
      </c>
      <c r="Z47" s="244">
        <v>0.6</v>
      </c>
      <c r="AA47" s="245">
        <v>0.42</v>
      </c>
      <c r="AB47" s="197">
        <v>0.19</v>
      </c>
    </row>
    <row r="48" spans="1:28" s="178" customFormat="1" ht="13.5" customHeight="1">
      <c r="A48" s="480">
        <v>11</v>
      </c>
      <c r="B48" s="17" t="s">
        <v>43</v>
      </c>
      <c r="C48" s="128">
        <v>8</v>
      </c>
      <c r="D48" s="129">
        <v>1</v>
      </c>
      <c r="E48" s="129">
        <v>2</v>
      </c>
      <c r="F48" s="129">
        <v>5</v>
      </c>
      <c r="G48" s="129">
        <v>0</v>
      </c>
      <c r="H48" s="129">
        <v>0</v>
      </c>
      <c r="I48" s="130">
        <v>3</v>
      </c>
      <c r="J48" s="74">
        <f t="shared" si="9"/>
        <v>19</v>
      </c>
      <c r="K48" s="129">
        <v>19</v>
      </c>
      <c r="L48" s="92">
        <v>2</v>
      </c>
      <c r="M48" s="128">
        <v>1949</v>
      </c>
      <c r="N48" s="129">
        <v>1424</v>
      </c>
      <c r="O48" s="79">
        <v>625</v>
      </c>
      <c r="P48" s="80">
        <f t="shared" si="10"/>
        <v>2.6666666666666665</v>
      </c>
      <c r="Q48" s="81">
        <f t="shared" si="11"/>
        <v>0.16666666666666666</v>
      </c>
      <c r="R48" s="81">
        <f t="shared" si="12"/>
        <v>0.4</v>
      </c>
      <c r="S48" s="81">
        <f t="shared" si="13"/>
        <v>0.45454545454545453</v>
      </c>
      <c r="T48" s="81">
        <f t="shared" si="14"/>
        <v>0</v>
      </c>
      <c r="U48" s="81">
        <f t="shared" si="15"/>
        <v>0</v>
      </c>
      <c r="V48" s="282">
        <f t="shared" si="16"/>
        <v>0.75</v>
      </c>
      <c r="W48" s="83">
        <f t="shared" si="17"/>
        <v>0.5135135135135135</v>
      </c>
      <c r="X48" s="81">
        <v>0.5135135135135135</v>
      </c>
      <c r="Y48" s="94">
        <v>0.05405405405405406</v>
      </c>
      <c r="Z48" s="261">
        <v>0.62</v>
      </c>
      <c r="AA48" s="262">
        <v>0.47</v>
      </c>
      <c r="AB48" s="263">
        <v>0.21</v>
      </c>
    </row>
    <row r="49" spans="1:28" s="178" customFormat="1" ht="13.5" customHeight="1">
      <c r="A49" s="480"/>
      <c r="B49" s="18" t="s">
        <v>44</v>
      </c>
      <c r="C49" s="41">
        <v>1</v>
      </c>
      <c r="D49" s="42">
        <v>6</v>
      </c>
      <c r="E49" s="42">
        <v>4</v>
      </c>
      <c r="F49" s="42">
        <v>6</v>
      </c>
      <c r="G49" s="42">
        <v>3</v>
      </c>
      <c r="H49" s="42">
        <v>0</v>
      </c>
      <c r="I49" s="43">
        <v>1</v>
      </c>
      <c r="J49" s="44">
        <f t="shared" si="9"/>
        <v>21</v>
      </c>
      <c r="K49" s="42">
        <v>17</v>
      </c>
      <c r="L49" s="43">
        <v>3</v>
      </c>
      <c r="M49" s="41">
        <v>1988</v>
      </c>
      <c r="N49" s="42">
        <v>1611</v>
      </c>
      <c r="O49" s="47">
        <v>658</v>
      </c>
      <c r="P49" s="48">
        <f t="shared" si="10"/>
        <v>0.3333333333333333</v>
      </c>
      <c r="Q49" s="49">
        <f t="shared" si="11"/>
        <v>1</v>
      </c>
      <c r="R49" s="49">
        <f t="shared" si="12"/>
        <v>0.8</v>
      </c>
      <c r="S49" s="49">
        <f t="shared" si="13"/>
        <v>0.5454545454545454</v>
      </c>
      <c r="T49" s="49">
        <f t="shared" si="14"/>
        <v>0.75</v>
      </c>
      <c r="U49" s="49">
        <f t="shared" si="15"/>
        <v>0</v>
      </c>
      <c r="V49" s="50">
        <f t="shared" si="16"/>
        <v>0.25</v>
      </c>
      <c r="W49" s="51">
        <f t="shared" si="17"/>
        <v>0.5675675675675675</v>
      </c>
      <c r="X49" s="49">
        <v>0.4594594594594595</v>
      </c>
      <c r="Y49" s="90">
        <v>0.08108108108108109</v>
      </c>
      <c r="Z49" s="244">
        <v>0.63</v>
      </c>
      <c r="AA49" s="245">
        <v>0.53</v>
      </c>
      <c r="AB49" s="197">
        <v>0.22</v>
      </c>
    </row>
    <row r="50" spans="1:28" s="178" customFormat="1" ht="13.5" customHeight="1">
      <c r="A50" s="480"/>
      <c r="B50" s="18" t="s">
        <v>45</v>
      </c>
      <c r="C50" s="41">
        <v>8</v>
      </c>
      <c r="D50" s="42">
        <v>2</v>
      </c>
      <c r="E50" s="42">
        <v>3</v>
      </c>
      <c r="F50" s="42">
        <v>7</v>
      </c>
      <c r="G50" s="42">
        <v>3</v>
      </c>
      <c r="H50" s="42">
        <v>0</v>
      </c>
      <c r="I50" s="43">
        <v>5</v>
      </c>
      <c r="J50" s="44">
        <f t="shared" si="9"/>
        <v>28</v>
      </c>
      <c r="K50" s="42">
        <v>12</v>
      </c>
      <c r="L50" s="43">
        <v>7</v>
      </c>
      <c r="M50" s="41">
        <v>2257</v>
      </c>
      <c r="N50" s="42">
        <v>1745</v>
      </c>
      <c r="O50" s="181">
        <v>892</v>
      </c>
      <c r="P50" s="48">
        <f t="shared" si="10"/>
        <v>2.6666666666666665</v>
      </c>
      <c r="Q50" s="49">
        <f t="shared" si="11"/>
        <v>0.3333333333333333</v>
      </c>
      <c r="R50" s="49">
        <f t="shared" si="12"/>
        <v>0.6</v>
      </c>
      <c r="S50" s="49">
        <f t="shared" si="13"/>
        <v>0.6363636363636364</v>
      </c>
      <c r="T50" s="49">
        <f t="shared" si="14"/>
        <v>0.75</v>
      </c>
      <c r="U50" s="49">
        <f t="shared" si="15"/>
        <v>0</v>
      </c>
      <c r="V50" s="50">
        <f t="shared" si="16"/>
        <v>1.25</v>
      </c>
      <c r="W50" s="51">
        <f t="shared" si="17"/>
        <v>0.7567567567567568</v>
      </c>
      <c r="X50" s="49">
        <v>0.32432432432432434</v>
      </c>
      <c r="Y50" s="90">
        <v>0.1891891891891892</v>
      </c>
      <c r="Z50" s="244">
        <v>0.72</v>
      </c>
      <c r="AA50" s="245">
        <v>0.58</v>
      </c>
      <c r="AB50" s="197">
        <v>0.29</v>
      </c>
    </row>
    <row r="51" spans="1:28" s="178" customFormat="1" ht="13.5" customHeight="1">
      <c r="A51" s="480"/>
      <c r="B51" s="18" t="s">
        <v>46</v>
      </c>
      <c r="C51" s="41">
        <v>6</v>
      </c>
      <c r="D51" s="42">
        <v>3</v>
      </c>
      <c r="E51" s="42">
        <v>3</v>
      </c>
      <c r="F51" s="42">
        <v>8</v>
      </c>
      <c r="G51" s="42">
        <v>1</v>
      </c>
      <c r="H51" s="42">
        <v>0</v>
      </c>
      <c r="I51" s="43">
        <v>4</v>
      </c>
      <c r="J51" s="44">
        <f t="shared" si="9"/>
        <v>25</v>
      </c>
      <c r="K51" s="42">
        <v>15</v>
      </c>
      <c r="L51" s="43">
        <v>5</v>
      </c>
      <c r="M51" s="41">
        <v>2393</v>
      </c>
      <c r="N51" s="42">
        <v>2190</v>
      </c>
      <c r="O51" s="181">
        <v>1146</v>
      </c>
      <c r="P51" s="48">
        <f t="shared" si="10"/>
        <v>2</v>
      </c>
      <c r="Q51" s="49">
        <f t="shared" si="11"/>
        <v>0.5</v>
      </c>
      <c r="R51" s="49">
        <f t="shared" si="12"/>
        <v>0.6</v>
      </c>
      <c r="S51" s="49">
        <f t="shared" si="13"/>
        <v>0.7272727272727273</v>
      </c>
      <c r="T51" s="49">
        <f t="shared" si="14"/>
        <v>0.25</v>
      </c>
      <c r="U51" s="49">
        <f t="shared" si="15"/>
        <v>0</v>
      </c>
      <c r="V51" s="50">
        <f t="shared" si="16"/>
        <v>1</v>
      </c>
      <c r="W51" s="51">
        <f t="shared" si="17"/>
        <v>0.6756756756756757</v>
      </c>
      <c r="X51" s="49">
        <v>0.40540540540540543</v>
      </c>
      <c r="Y51" s="50">
        <v>0.13513513513513514</v>
      </c>
      <c r="Z51" s="244">
        <v>0.76</v>
      </c>
      <c r="AA51" s="245">
        <v>0.72</v>
      </c>
      <c r="AB51" s="197">
        <v>0.38</v>
      </c>
    </row>
    <row r="52" spans="1:28" s="178" customFormat="1" ht="13.5" customHeight="1">
      <c r="A52" s="480">
        <v>12</v>
      </c>
      <c r="B52" s="17" t="s">
        <v>47</v>
      </c>
      <c r="C52" s="128">
        <v>5</v>
      </c>
      <c r="D52" s="129">
        <v>7</v>
      </c>
      <c r="E52" s="129">
        <v>7</v>
      </c>
      <c r="F52" s="129">
        <v>6</v>
      </c>
      <c r="G52" s="129">
        <v>2</v>
      </c>
      <c r="H52" s="129">
        <v>0</v>
      </c>
      <c r="I52" s="130">
        <v>2</v>
      </c>
      <c r="J52" s="74">
        <f t="shared" si="9"/>
        <v>29</v>
      </c>
      <c r="K52" s="129">
        <v>21</v>
      </c>
      <c r="L52" s="130">
        <v>6</v>
      </c>
      <c r="M52" s="128">
        <v>2753</v>
      </c>
      <c r="N52" s="129">
        <v>2838</v>
      </c>
      <c r="O52" s="183">
        <v>1330</v>
      </c>
      <c r="P52" s="80">
        <f t="shared" si="10"/>
        <v>1.6666666666666667</v>
      </c>
      <c r="Q52" s="81">
        <f t="shared" si="11"/>
        <v>1.1666666666666667</v>
      </c>
      <c r="R52" s="81">
        <f t="shared" si="12"/>
        <v>1.4</v>
      </c>
      <c r="S52" s="81">
        <f t="shared" si="13"/>
        <v>0.5454545454545454</v>
      </c>
      <c r="T52" s="81">
        <f t="shared" si="14"/>
        <v>0.5</v>
      </c>
      <c r="U52" s="81">
        <f t="shared" si="15"/>
        <v>0</v>
      </c>
      <c r="V52" s="82">
        <f t="shared" si="16"/>
        <v>0.5</v>
      </c>
      <c r="W52" s="83">
        <f t="shared" si="17"/>
        <v>0.7837837837837838</v>
      </c>
      <c r="X52" s="81">
        <v>0.5675675675675675</v>
      </c>
      <c r="Y52" s="82">
        <v>0.16216216216216217</v>
      </c>
      <c r="Z52" s="261">
        <v>0.87</v>
      </c>
      <c r="AA52" s="262">
        <v>0.94</v>
      </c>
      <c r="AB52" s="263">
        <v>0.44</v>
      </c>
    </row>
    <row r="53" spans="1:28" s="178" customFormat="1" ht="13.5" customHeight="1">
      <c r="A53" s="480"/>
      <c r="B53" s="18" t="s">
        <v>48</v>
      </c>
      <c r="C53" s="41">
        <v>9</v>
      </c>
      <c r="D53" s="42">
        <v>12</v>
      </c>
      <c r="E53" s="42">
        <v>12</v>
      </c>
      <c r="F53" s="42">
        <v>11</v>
      </c>
      <c r="G53" s="42">
        <v>6</v>
      </c>
      <c r="H53" s="42">
        <v>0</v>
      </c>
      <c r="I53" s="43">
        <v>1</v>
      </c>
      <c r="J53" s="44">
        <f t="shared" si="9"/>
        <v>51</v>
      </c>
      <c r="K53" s="42">
        <v>42</v>
      </c>
      <c r="L53" s="43">
        <v>7</v>
      </c>
      <c r="M53" s="41">
        <v>3323</v>
      </c>
      <c r="N53" s="42">
        <v>3451</v>
      </c>
      <c r="O53" s="181">
        <v>1834</v>
      </c>
      <c r="P53" s="48">
        <f t="shared" si="10"/>
        <v>3</v>
      </c>
      <c r="Q53" s="49">
        <f t="shared" si="11"/>
        <v>2</v>
      </c>
      <c r="R53" s="49">
        <f t="shared" si="12"/>
        <v>2.4</v>
      </c>
      <c r="S53" s="49">
        <f t="shared" si="13"/>
        <v>1</v>
      </c>
      <c r="T53" s="49">
        <f t="shared" si="14"/>
        <v>1.5</v>
      </c>
      <c r="U53" s="49">
        <f t="shared" si="15"/>
        <v>0</v>
      </c>
      <c r="V53" s="166">
        <f t="shared" si="16"/>
        <v>0.25</v>
      </c>
      <c r="W53" s="51">
        <f t="shared" si="17"/>
        <v>1.3783783783783783</v>
      </c>
      <c r="X53" s="49">
        <v>1.135135135135135</v>
      </c>
      <c r="Y53" s="50">
        <v>0.1891891891891892</v>
      </c>
      <c r="Z53" s="244">
        <v>1.06</v>
      </c>
      <c r="AA53" s="245">
        <v>1.13</v>
      </c>
      <c r="AB53" s="197">
        <v>0.6</v>
      </c>
    </row>
    <row r="54" spans="1:28" s="178" customFormat="1" ht="13.5" customHeight="1">
      <c r="A54" s="480"/>
      <c r="B54" s="18" t="s">
        <v>49</v>
      </c>
      <c r="C54" s="41">
        <v>2</v>
      </c>
      <c r="D54" s="42">
        <v>11</v>
      </c>
      <c r="E54" s="42">
        <v>12</v>
      </c>
      <c r="F54" s="42">
        <v>11</v>
      </c>
      <c r="G54" s="42">
        <v>3</v>
      </c>
      <c r="H54" s="42">
        <v>0</v>
      </c>
      <c r="I54" s="43">
        <v>2</v>
      </c>
      <c r="J54" s="44">
        <f t="shared" si="9"/>
        <v>41</v>
      </c>
      <c r="K54" s="42">
        <v>54</v>
      </c>
      <c r="L54" s="43">
        <v>12</v>
      </c>
      <c r="M54" s="41">
        <v>3716</v>
      </c>
      <c r="N54" s="42">
        <v>4052</v>
      </c>
      <c r="O54" s="181">
        <v>2375</v>
      </c>
      <c r="P54" s="48">
        <f t="shared" si="10"/>
        <v>0.6666666666666666</v>
      </c>
      <c r="Q54" s="49">
        <f t="shared" si="11"/>
        <v>1.8333333333333333</v>
      </c>
      <c r="R54" s="49">
        <f t="shared" si="12"/>
        <v>2.4</v>
      </c>
      <c r="S54" s="49">
        <f t="shared" si="13"/>
        <v>1</v>
      </c>
      <c r="T54" s="49">
        <f t="shared" si="14"/>
        <v>0.75</v>
      </c>
      <c r="U54" s="49">
        <f t="shared" si="15"/>
        <v>0</v>
      </c>
      <c r="V54" s="50">
        <f t="shared" si="16"/>
        <v>0.5</v>
      </c>
      <c r="W54" s="51">
        <f t="shared" si="17"/>
        <v>1.1081081081081081</v>
      </c>
      <c r="X54" s="49">
        <v>1.4594594594594594</v>
      </c>
      <c r="Y54" s="50">
        <v>0.32432432432432434</v>
      </c>
      <c r="Z54" s="244">
        <v>1.18</v>
      </c>
      <c r="AA54" s="245">
        <v>1.33</v>
      </c>
      <c r="AB54" s="197">
        <v>0.78</v>
      </c>
    </row>
    <row r="55" spans="1:28" s="178" customFormat="1" ht="13.5" customHeight="1">
      <c r="A55" s="480"/>
      <c r="B55" s="18" t="s">
        <v>50</v>
      </c>
      <c r="C55" s="41">
        <v>2</v>
      </c>
      <c r="D55" s="42">
        <v>4</v>
      </c>
      <c r="E55" s="42">
        <v>25</v>
      </c>
      <c r="F55" s="42">
        <v>8</v>
      </c>
      <c r="G55" s="42">
        <v>2</v>
      </c>
      <c r="H55" s="42">
        <v>0</v>
      </c>
      <c r="I55" s="43">
        <v>0</v>
      </c>
      <c r="J55" s="44">
        <f t="shared" si="9"/>
        <v>41</v>
      </c>
      <c r="K55" s="42">
        <v>46</v>
      </c>
      <c r="L55" s="43">
        <v>24</v>
      </c>
      <c r="M55" s="41">
        <v>3694</v>
      </c>
      <c r="N55" s="42">
        <v>4197</v>
      </c>
      <c r="O55" s="181">
        <v>3175</v>
      </c>
      <c r="P55" s="48">
        <f t="shared" si="10"/>
        <v>0.6666666666666666</v>
      </c>
      <c r="Q55" s="49">
        <f t="shared" si="11"/>
        <v>0.6666666666666666</v>
      </c>
      <c r="R55" s="49">
        <f t="shared" si="12"/>
        <v>5</v>
      </c>
      <c r="S55" s="49">
        <f t="shared" si="13"/>
        <v>0.7272727272727273</v>
      </c>
      <c r="T55" s="49">
        <f t="shared" si="14"/>
        <v>0.5</v>
      </c>
      <c r="U55" s="49">
        <f t="shared" si="15"/>
        <v>0</v>
      </c>
      <c r="V55" s="50">
        <f t="shared" si="16"/>
        <v>0</v>
      </c>
      <c r="W55" s="51">
        <f t="shared" si="17"/>
        <v>1.1081081081081081</v>
      </c>
      <c r="X55" s="49">
        <v>1.2432432432432432</v>
      </c>
      <c r="Y55" s="50">
        <v>0.6486486486486487</v>
      </c>
      <c r="Z55" s="244">
        <v>1.17</v>
      </c>
      <c r="AA55" s="245">
        <v>1.38</v>
      </c>
      <c r="AB55" s="197">
        <v>1.04</v>
      </c>
    </row>
    <row r="56" spans="1:28" s="178" customFormat="1" ht="13.5" customHeight="1">
      <c r="A56" s="480"/>
      <c r="B56" s="18" t="s">
        <v>51</v>
      </c>
      <c r="C56" s="41">
        <v>1</v>
      </c>
      <c r="D56" s="42">
        <v>12</v>
      </c>
      <c r="E56" s="42">
        <v>10</v>
      </c>
      <c r="F56" s="42">
        <v>10</v>
      </c>
      <c r="G56" s="42">
        <v>6</v>
      </c>
      <c r="H56" s="42">
        <v>0</v>
      </c>
      <c r="I56" s="43">
        <v>0</v>
      </c>
      <c r="J56" s="44">
        <f t="shared" si="9"/>
        <v>39</v>
      </c>
      <c r="K56" s="42">
        <v>40</v>
      </c>
      <c r="L56" s="43">
        <v>23</v>
      </c>
      <c r="M56" s="41">
        <v>3331</v>
      </c>
      <c r="N56" s="42">
        <v>3237</v>
      </c>
      <c r="O56" s="181">
        <v>3529</v>
      </c>
      <c r="P56" s="48">
        <f t="shared" si="10"/>
        <v>0.3333333333333333</v>
      </c>
      <c r="Q56" s="49">
        <f t="shared" si="11"/>
        <v>2</v>
      </c>
      <c r="R56" s="49">
        <f t="shared" si="12"/>
        <v>2</v>
      </c>
      <c r="S56" s="49">
        <f t="shared" si="13"/>
        <v>0.9090909090909091</v>
      </c>
      <c r="T56" s="49">
        <f t="shared" si="14"/>
        <v>1.5</v>
      </c>
      <c r="U56" s="49">
        <f t="shared" si="15"/>
        <v>0</v>
      </c>
      <c r="V56" s="50">
        <f t="shared" si="16"/>
        <v>0</v>
      </c>
      <c r="W56" s="51">
        <f t="shared" si="17"/>
        <v>1.054054054054054</v>
      </c>
      <c r="X56" s="49">
        <v>1.0810810810810811</v>
      </c>
      <c r="Y56" s="50">
        <v>0.6216216216216216</v>
      </c>
      <c r="Z56" s="244">
        <v>1.08</v>
      </c>
      <c r="AA56" s="245">
        <v>1.08</v>
      </c>
      <c r="AB56" s="197">
        <v>1.16</v>
      </c>
    </row>
    <row r="57" spans="1:28" s="178" customFormat="1" ht="13.5" customHeight="1">
      <c r="A57" s="495"/>
      <c r="B57" s="185">
        <v>53</v>
      </c>
      <c r="C57" s="186">
        <v>0</v>
      </c>
      <c r="D57" s="187">
        <v>0</v>
      </c>
      <c r="E57" s="187"/>
      <c r="F57" s="187">
        <v>0</v>
      </c>
      <c r="G57" s="187"/>
      <c r="H57" s="187">
        <v>0</v>
      </c>
      <c r="I57" s="188">
        <v>0</v>
      </c>
      <c r="J57" s="99">
        <f>SUM(C57:I57)</f>
        <v>0</v>
      </c>
      <c r="K57" s="187">
        <v>0</v>
      </c>
      <c r="L57" s="189">
        <v>28</v>
      </c>
      <c r="M57" s="186"/>
      <c r="N57" s="187"/>
      <c r="O57" s="190">
        <v>2696</v>
      </c>
      <c r="P57" s="104"/>
      <c r="Q57" s="105"/>
      <c r="R57" s="105"/>
      <c r="S57" s="105"/>
      <c r="T57" s="105"/>
      <c r="U57" s="105"/>
      <c r="V57" s="106"/>
      <c r="W57" s="107">
        <f t="shared" si="17"/>
        <v>0</v>
      </c>
      <c r="X57" s="105">
        <v>0</v>
      </c>
      <c r="Y57" s="195">
        <v>0.7567567567567568</v>
      </c>
      <c r="Z57" s="110"/>
      <c r="AA57" s="196"/>
      <c r="AB57" s="197">
        <v>0.9</v>
      </c>
    </row>
    <row r="58" spans="1:30" s="178" customFormat="1" ht="15.75" customHeight="1">
      <c r="A58" s="493" t="s">
        <v>60</v>
      </c>
      <c r="B58" s="494"/>
      <c r="C58" s="198">
        <f aca="true" t="shared" si="18" ref="C58:Y58">SUM(C5:C57)</f>
        <v>115</v>
      </c>
      <c r="D58" s="199">
        <f t="shared" si="18"/>
        <v>231</v>
      </c>
      <c r="E58" s="199">
        <f t="shared" si="18"/>
        <v>262</v>
      </c>
      <c r="F58" s="199">
        <f t="shared" si="18"/>
        <v>296</v>
      </c>
      <c r="G58" s="199">
        <f t="shared" si="18"/>
        <v>107</v>
      </c>
      <c r="H58" s="199">
        <f t="shared" si="18"/>
        <v>9</v>
      </c>
      <c r="I58" s="200">
        <f t="shared" si="18"/>
        <v>42</v>
      </c>
      <c r="J58" s="201">
        <f>SUM(J5:J57)</f>
        <v>1062</v>
      </c>
      <c r="K58" s="273">
        <f t="shared" si="18"/>
        <v>1426</v>
      </c>
      <c r="L58" s="274">
        <f t="shared" si="18"/>
        <v>285</v>
      </c>
      <c r="M58" s="201">
        <f t="shared" si="18"/>
        <v>70875</v>
      </c>
      <c r="N58" s="273">
        <f>SUM(N5:N57)</f>
        <v>79094</v>
      </c>
      <c r="O58" s="283">
        <f>SUM(O5:O57)</f>
        <v>35012</v>
      </c>
      <c r="P58" s="278">
        <f>C58/3</f>
        <v>38.333333333333336</v>
      </c>
      <c r="Q58" s="205">
        <f>D58/6</f>
        <v>38.5</v>
      </c>
      <c r="R58" s="205">
        <f>E58/5</f>
        <v>52.4</v>
      </c>
      <c r="S58" s="205">
        <f>F58/11</f>
        <v>26.90909090909091</v>
      </c>
      <c r="T58" s="205">
        <f>G58/4</f>
        <v>26.75</v>
      </c>
      <c r="U58" s="205">
        <f>H58/4</f>
        <v>2.25</v>
      </c>
      <c r="V58" s="207">
        <f>I58/4</f>
        <v>10.5</v>
      </c>
      <c r="W58" s="204">
        <f t="shared" si="18"/>
        <v>28.70270270270271</v>
      </c>
      <c r="X58" s="205">
        <f t="shared" si="18"/>
        <v>38.54054054054054</v>
      </c>
      <c r="Y58" s="206">
        <f t="shared" si="18"/>
        <v>7.702702702702707</v>
      </c>
      <c r="Z58" s="284">
        <f>SUM(Z5:Z57)</f>
        <v>22.620000000000005</v>
      </c>
      <c r="AA58" s="285">
        <f>SUM(AA5:AA57)</f>
        <v>26.120000000000005</v>
      </c>
      <c r="AB58" s="279">
        <v>11.59</v>
      </c>
      <c r="AD58" s="286"/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J59" s="209"/>
      <c r="K59" s="209"/>
      <c r="N59" s="209"/>
      <c r="O59" s="209"/>
      <c r="P59" s="209" t="s">
        <v>98</v>
      </c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10:27" ht="12">
      <c r="J60" s="211"/>
      <c r="AA60" s="287"/>
    </row>
  </sheetData>
  <sheetProtection/>
  <mergeCells count="21">
    <mergeCell ref="M3:O3"/>
    <mergeCell ref="A9:A12"/>
    <mergeCell ref="A13:A17"/>
    <mergeCell ref="A18:A21"/>
    <mergeCell ref="P2:AB2"/>
    <mergeCell ref="C2:O2"/>
    <mergeCell ref="C3:I3"/>
    <mergeCell ref="J3:L3"/>
    <mergeCell ref="P3:V3"/>
    <mergeCell ref="Z3:AB3"/>
    <mergeCell ref="W3:Y3"/>
    <mergeCell ref="A26:A30"/>
    <mergeCell ref="A31:A34"/>
    <mergeCell ref="A35:A38"/>
    <mergeCell ref="A58:B58"/>
    <mergeCell ref="A5:A8"/>
    <mergeCell ref="A44:A47"/>
    <mergeCell ref="A48:A51"/>
    <mergeCell ref="A52:A57"/>
    <mergeCell ref="A39:A43"/>
    <mergeCell ref="A22:A25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D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65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97" t="s">
        <v>106</v>
      </c>
      <c r="Q3" s="482"/>
      <c r="R3" s="482"/>
      <c r="S3" s="482"/>
      <c r="T3" s="482"/>
      <c r="U3" s="482"/>
      <c r="V3" s="482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0</v>
      </c>
      <c r="D5" s="157">
        <v>0</v>
      </c>
      <c r="E5" s="157">
        <v>0</v>
      </c>
      <c r="F5" s="157">
        <v>2</v>
      </c>
      <c r="G5" s="157">
        <v>0</v>
      </c>
      <c r="H5" s="157">
        <v>0</v>
      </c>
      <c r="I5" s="158">
        <v>0</v>
      </c>
      <c r="J5" s="117">
        <f>SUM(C5:I5)</f>
        <v>2</v>
      </c>
      <c r="K5" s="157">
        <v>1</v>
      </c>
      <c r="L5" s="159">
        <v>7</v>
      </c>
      <c r="M5" s="114">
        <v>1444</v>
      </c>
      <c r="N5" s="115">
        <v>390</v>
      </c>
      <c r="O5" s="120">
        <v>630</v>
      </c>
      <c r="P5" s="121">
        <f>C5/3</f>
        <v>0</v>
      </c>
      <c r="Q5" s="122">
        <f>D5/6</f>
        <v>0</v>
      </c>
      <c r="R5" s="122">
        <f>E5/5</f>
        <v>0</v>
      </c>
      <c r="S5" s="122">
        <f>F5/11</f>
        <v>0.18181818181818182</v>
      </c>
      <c r="T5" s="122">
        <f>G5/4</f>
        <v>0</v>
      </c>
      <c r="U5" s="122">
        <f>H5/4</f>
        <v>0</v>
      </c>
      <c r="V5" s="123">
        <f>I5/4</f>
        <v>0</v>
      </c>
      <c r="W5" s="124">
        <f>J5/37</f>
        <v>0.05405405405405406</v>
      </c>
      <c r="X5" s="122">
        <v>0.02702702702702703</v>
      </c>
      <c r="Y5" s="161">
        <v>0.1891891891891892</v>
      </c>
      <c r="Z5" s="162">
        <v>0.46</v>
      </c>
      <c r="AA5" s="163">
        <v>0.13</v>
      </c>
      <c r="AB5" s="127">
        <v>0.22</v>
      </c>
    </row>
    <row r="6" spans="1:28" s="164" customFormat="1" ht="13.5" customHeight="1">
      <c r="A6" s="480"/>
      <c r="B6" s="18" t="s">
        <v>1</v>
      </c>
      <c r="C6" s="44">
        <v>1</v>
      </c>
      <c r="D6" s="71">
        <v>0</v>
      </c>
      <c r="E6" s="71">
        <v>0</v>
      </c>
      <c r="F6" s="71">
        <v>2</v>
      </c>
      <c r="G6" s="71">
        <v>0</v>
      </c>
      <c r="H6" s="71">
        <v>0</v>
      </c>
      <c r="I6" s="72">
        <v>0</v>
      </c>
      <c r="J6" s="44">
        <f aca="true" t="shared" si="0" ref="J6:J56">SUM(C6:I6)</f>
        <v>3</v>
      </c>
      <c r="K6" s="71">
        <v>0</v>
      </c>
      <c r="L6" s="165">
        <v>19</v>
      </c>
      <c r="M6" s="41">
        <v>1117</v>
      </c>
      <c r="N6" s="42">
        <v>300</v>
      </c>
      <c r="O6" s="47">
        <v>971</v>
      </c>
      <c r="P6" s="48">
        <f aca="true" t="shared" si="1" ref="P6:P56">C6/3</f>
        <v>0.3333333333333333</v>
      </c>
      <c r="Q6" s="49">
        <f aca="true" t="shared" si="2" ref="Q6:Q56">D6/6</f>
        <v>0</v>
      </c>
      <c r="R6" s="49">
        <f aca="true" t="shared" si="3" ref="R6:R56">E6/5</f>
        <v>0</v>
      </c>
      <c r="S6" s="49">
        <f aca="true" t="shared" si="4" ref="S6:S56">F6/11</f>
        <v>0.18181818181818182</v>
      </c>
      <c r="T6" s="49">
        <f aca="true" t="shared" si="5" ref="T6:T56">G6/4</f>
        <v>0</v>
      </c>
      <c r="U6" s="49">
        <f aca="true" t="shared" si="6" ref="U6:U56">H6/4</f>
        <v>0</v>
      </c>
      <c r="V6" s="50">
        <f aca="true" t="shared" si="7" ref="V6:V56">I6/4</f>
        <v>0</v>
      </c>
      <c r="W6" s="51">
        <f aca="true" t="shared" si="8" ref="W6:W57">J6/37</f>
        <v>0.08108108108108109</v>
      </c>
      <c r="X6" s="49">
        <v>0</v>
      </c>
      <c r="Y6" s="90">
        <v>0.5135135135135135</v>
      </c>
      <c r="Z6" s="167">
        <v>0.35</v>
      </c>
      <c r="AA6" s="168">
        <v>0.1</v>
      </c>
      <c r="AB6" s="54">
        <v>0.32</v>
      </c>
    </row>
    <row r="7" spans="1:28" s="164" customFormat="1" ht="13.5" customHeight="1">
      <c r="A7" s="480"/>
      <c r="B7" s="18" t="s">
        <v>2</v>
      </c>
      <c r="C7" s="44">
        <v>0</v>
      </c>
      <c r="D7" s="71">
        <v>0</v>
      </c>
      <c r="E7" s="71">
        <v>1</v>
      </c>
      <c r="F7" s="71">
        <v>0</v>
      </c>
      <c r="G7" s="71">
        <v>0</v>
      </c>
      <c r="H7" s="71">
        <v>5</v>
      </c>
      <c r="I7" s="72">
        <v>0</v>
      </c>
      <c r="J7" s="44">
        <f t="shared" si="0"/>
        <v>6</v>
      </c>
      <c r="K7" s="71">
        <v>3</v>
      </c>
      <c r="L7" s="165">
        <v>5</v>
      </c>
      <c r="M7" s="41">
        <v>1101</v>
      </c>
      <c r="N7" s="42">
        <v>410</v>
      </c>
      <c r="O7" s="47">
        <v>536</v>
      </c>
      <c r="P7" s="48">
        <f t="shared" si="1"/>
        <v>0</v>
      </c>
      <c r="Q7" s="49">
        <f t="shared" si="2"/>
        <v>0</v>
      </c>
      <c r="R7" s="49">
        <f t="shared" si="3"/>
        <v>0.2</v>
      </c>
      <c r="S7" s="49">
        <f t="shared" si="4"/>
        <v>0</v>
      </c>
      <c r="T7" s="49">
        <f t="shared" si="5"/>
        <v>0</v>
      </c>
      <c r="U7" s="49">
        <f t="shared" si="6"/>
        <v>1.25</v>
      </c>
      <c r="V7" s="50">
        <f t="shared" si="7"/>
        <v>0</v>
      </c>
      <c r="W7" s="51">
        <f t="shared" si="8"/>
        <v>0.16216216216216217</v>
      </c>
      <c r="X7" s="49">
        <v>0.08108108108108109</v>
      </c>
      <c r="Y7" s="90">
        <v>0.13513513513513514</v>
      </c>
      <c r="Z7" s="167">
        <v>0.35</v>
      </c>
      <c r="AA7" s="168">
        <v>0.13</v>
      </c>
      <c r="AB7" s="54">
        <v>0.18</v>
      </c>
    </row>
    <row r="8" spans="1:28" s="164" customFormat="1" ht="13.5" customHeight="1">
      <c r="A8" s="480"/>
      <c r="B8" s="18" t="s">
        <v>3</v>
      </c>
      <c r="C8" s="44">
        <v>0</v>
      </c>
      <c r="D8" s="71">
        <v>1</v>
      </c>
      <c r="E8" s="71">
        <v>0</v>
      </c>
      <c r="F8" s="71">
        <v>2</v>
      </c>
      <c r="G8" s="71">
        <v>0</v>
      </c>
      <c r="H8" s="71">
        <v>2</v>
      </c>
      <c r="I8" s="72">
        <v>0</v>
      </c>
      <c r="J8" s="44">
        <f t="shared" si="0"/>
        <v>5</v>
      </c>
      <c r="K8" s="71">
        <v>2</v>
      </c>
      <c r="L8" s="165">
        <v>4</v>
      </c>
      <c r="M8" s="41">
        <v>1095</v>
      </c>
      <c r="N8" s="42">
        <v>429</v>
      </c>
      <c r="O8" s="47">
        <v>634</v>
      </c>
      <c r="P8" s="48">
        <f t="shared" si="1"/>
        <v>0</v>
      </c>
      <c r="Q8" s="49">
        <f t="shared" si="2"/>
        <v>0.16666666666666666</v>
      </c>
      <c r="R8" s="49">
        <f t="shared" si="3"/>
        <v>0</v>
      </c>
      <c r="S8" s="49">
        <f t="shared" si="4"/>
        <v>0.18181818181818182</v>
      </c>
      <c r="T8" s="49">
        <f t="shared" si="5"/>
        <v>0</v>
      </c>
      <c r="U8" s="49">
        <f t="shared" si="6"/>
        <v>0.5</v>
      </c>
      <c r="V8" s="50">
        <f t="shared" si="7"/>
        <v>0</v>
      </c>
      <c r="W8" s="51">
        <f t="shared" si="8"/>
        <v>0.13513513513513514</v>
      </c>
      <c r="X8" s="49">
        <v>0.05405405405405406</v>
      </c>
      <c r="Y8" s="90">
        <v>0.10810810810810811</v>
      </c>
      <c r="Z8" s="167">
        <v>0.35</v>
      </c>
      <c r="AA8" s="168">
        <v>0.14</v>
      </c>
      <c r="AB8" s="54">
        <v>0.21</v>
      </c>
    </row>
    <row r="9" spans="1:28" s="164" customFormat="1" ht="13.5" customHeight="1">
      <c r="A9" s="483">
        <v>2</v>
      </c>
      <c r="B9" s="17" t="s">
        <v>4</v>
      </c>
      <c r="C9" s="74">
        <v>0</v>
      </c>
      <c r="D9" s="75">
        <v>0</v>
      </c>
      <c r="E9" s="75">
        <v>1</v>
      </c>
      <c r="F9" s="75">
        <v>1</v>
      </c>
      <c r="G9" s="75">
        <v>0</v>
      </c>
      <c r="H9" s="75">
        <v>3</v>
      </c>
      <c r="I9" s="76">
        <v>0</v>
      </c>
      <c r="J9" s="74">
        <f t="shared" si="0"/>
        <v>5</v>
      </c>
      <c r="K9" s="75">
        <v>2</v>
      </c>
      <c r="L9" s="170">
        <v>9</v>
      </c>
      <c r="M9" s="128">
        <v>1107</v>
      </c>
      <c r="N9" s="129">
        <v>431</v>
      </c>
      <c r="O9" s="79">
        <v>525</v>
      </c>
      <c r="P9" s="80">
        <f t="shared" si="1"/>
        <v>0</v>
      </c>
      <c r="Q9" s="81">
        <f t="shared" si="2"/>
        <v>0</v>
      </c>
      <c r="R9" s="81">
        <f t="shared" si="3"/>
        <v>0.2</v>
      </c>
      <c r="S9" s="81">
        <f t="shared" si="4"/>
        <v>0.09090909090909091</v>
      </c>
      <c r="T9" s="81">
        <f t="shared" si="5"/>
        <v>0</v>
      </c>
      <c r="U9" s="81">
        <f t="shared" si="6"/>
        <v>0.75</v>
      </c>
      <c r="V9" s="82">
        <f t="shared" si="7"/>
        <v>0</v>
      </c>
      <c r="W9" s="83">
        <f t="shared" si="8"/>
        <v>0.13513513513513514</v>
      </c>
      <c r="X9" s="81">
        <v>0.05405405405405406</v>
      </c>
      <c r="Y9" s="94">
        <v>0.24324324324324326</v>
      </c>
      <c r="Z9" s="171">
        <v>0.35</v>
      </c>
      <c r="AA9" s="172">
        <v>0.14</v>
      </c>
      <c r="AB9" s="86">
        <v>0.17</v>
      </c>
    </row>
    <row r="10" spans="1:28" s="173" customFormat="1" ht="13.5" customHeight="1">
      <c r="A10" s="483"/>
      <c r="B10" s="18" t="s">
        <v>5</v>
      </c>
      <c r="C10" s="45">
        <v>0</v>
      </c>
      <c r="D10" s="46">
        <v>0</v>
      </c>
      <c r="E10" s="46">
        <v>4</v>
      </c>
      <c r="F10" s="46">
        <v>2</v>
      </c>
      <c r="G10" s="46">
        <v>0</v>
      </c>
      <c r="H10" s="46">
        <v>1</v>
      </c>
      <c r="I10" s="88">
        <v>0</v>
      </c>
      <c r="J10" s="44">
        <f t="shared" si="0"/>
        <v>7</v>
      </c>
      <c r="K10" s="46">
        <v>4</v>
      </c>
      <c r="L10" s="88">
        <v>7</v>
      </c>
      <c r="M10" s="45">
        <v>1106</v>
      </c>
      <c r="N10" s="46">
        <v>444</v>
      </c>
      <c r="O10" s="47">
        <v>689</v>
      </c>
      <c r="P10" s="48">
        <f t="shared" si="1"/>
        <v>0</v>
      </c>
      <c r="Q10" s="49">
        <f t="shared" si="2"/>
        <v>0</v>
      </c>
      <c r="R10" s="49">
        <f t="shared" si="3"/>
        <v>0.8</v>
      </c>
      <c r="S10" s="49">
        <f t="shared" si="4"/>
        <v>0.18181818181818182</v>
      </c>
      <c r="T10" s="49">
        <f t="shared" si="5"/>
        <v>0</v>
      </c>
      <c r="U10" s="49">
        <f t="shared" si="6"/>
        <v>0.25</v>
      </c>
      <c r="V10" s="166">
        <f t="shared" si="7"/>
        <v>0</v>
      </c>
      <c r="W10" s="51">
        <f t="shared" si="8"/>
        <v>0.1891891891891892</v>
      </c>
      <c r="X10" s="89">
        <v>0.10810810810810811</v>
      </c>
      <c r="Y10" s="90">
        <v>0.1891891891891892</v>
      </c>
      <c r="Z10" s="52">
        <v>0.35</v>
      </c>
      <c r="AA10" s="53">
        <v>0.15</v>
      </c>
      <c r="AB10" s="54">
        <v>0.23</v>
      </c>
    </row>
    <row r="11" spans="1:28" s="173" customFormat="1" ht="13.5" customHeight="1">
      <c r="A11" s="483"/>
      <c r="B11" s="18" t="s">
        <v>6</v>
      </c>
      <c r="C11" s="45">
        <v>0</v>
      </c>
      <c r="D11" s="46">
        <v>1</v>
      </c>
      <c r="E11" s="46">
        <v>5</v>
      </c>
      <c r="F11" s="46">
        <v>7</v>
      </c>
      <c r="G11" s="46">
        <v>0</v>
      </c>
      <c r="H11" s="46">
        <v>0</v>
      </c>
      <c r="I11" s="88">
        <v>0</v>
      </c>
      <c r="J11" s="44">
        <f t="shared" si="0"/>
        <v>13</v>
      </c>
      <c r="K11" s="46">
        <v>8</v>
      </c>
      <c r="L11" s="88">
        <v>8</v>
      </c>
      <c r="M11" s="45">
        <v>1258</v>
      </c>
      <c r="N11" s="46">
        <v>511</v>
      </c>
      <c r="O11" s="47">
        <v>659</v>
      </c>
      <c r="P11" s="48">
        <f t="shared" si="1"/>
        <v>0</v>
      </c>
      <c r="Q11" s="49">
        <f t="shared" si="2"/>
        <v>0.16666666666666666</v>
      </c>
      <c r="R11" s="49">
        <f t="shared" si="3"/>
        <v>1</v>
      </c>
      <c r="S11" s="49">
        <f t="shared" si="4"/>
        <v>0.6363636363636364</v>
      </c>
      <c r="T11" s="49">
        <f t="shared" si="5"/>
        <v>0</v>
      </c>
      <c r="U11" s="49">
        <f t="shared" si="6"/>
        <v>0</v>
      </c>
      <c r="V11" s="166">
        <f t="shared" si="7"/>
        <v>0</v>
      </c>
      <c r="W11" s="51">
        <f t="shared" si="8"/>
        <v>0.35135135135135137</v>
      </c>
      <c r="X11" s="89">
        <v>0.21621621621621623</v>
      </c>
      <c r="Y11" s="90">
        <v>0.21621621621621623</v>
      </c>
      <c r="Z11" s="52">
        <v>0.4</v>
      </c>
      <c r="AA11" s="53">
        <v>0.17</v>
      </c>
      <c r="AB11" s="54">
        <v>0.22</v>
      </c>
    </row>
    <row r="12" spans="1:28" s="173" customFormat="1" ht="13.5" customHeight="1">
      <c r="A12" s="483"/>
      <c r="B12" s="18" t="s">
        <v>7</v>
      </c>
      <c r="C12" s="45">
        <v>0</v>
      </c>
      <c r="D12" s="46">
        <v>0</v>
      </c>
      <c r="E12" s="46">
        <v>4</v>
      </c>
      <c r="F12" s="46">
        <v>7</v>
      </c>
      <c r="G12" s="46">
        <v>0</v>
      </c>
      <c r="H12" s="46">
        <v>0</v>
      </c>
      <c r="I12" s="88">
        <v>0</v>
      </c>
      <c r="J12" s="44">
        <f t="shared" si="0"/>
        <v>11</v>
      </c>
      <c r="K12" s="46">
        <v>7</v>
      </c>
      <c r="L12" s="88">
        <v>12</v>
      </c>
      <c r="M12" s="45">
        <v>1240</v>
      </c>
      <c r="N12" s="46">
        <v>513</v>
      </c>
      <c r="O12" s="47">
        <v>720</v>
      </c>
      <c r="P12" s="48">
        <f t="shared" si="1"/>
        <v>0</v>
      </c>
      <c r="Q12" s="49">
        <f t="shared" si="2"/>
        <v>0</v>
      </c>
      <c r="R12" s="49">
        <f t="shared" si="3"/>
        <v>0.8</v>
      </c>
      <c r="S12" s="49">
        <f t="shared" si="4"/>
        <v>0.6363636363636364</v>
      </c>
      <c r="T12" s="49">
        <f t="shared" si="5"/>
        <v>0</v>
      </c>
      <c r="U12" s="49">
        <f t="shared" si="6"/>
        <v>0</v>
      </c>
      <c r="V12" s="166">
        <f t="shared" si="7"/>
        <v>0</v>
      </c>
      <c r="W12" s="51">
        <f t="shared" si="8"/>
        <v>0.2972972972972973</v>
      </c>
      <c r="X12" s="89">
        <v>0.1891891891891892</v>
      </c>
      <c r="Y12" s="90">
        <v>0.32432432432432434</v>
      </c>
      <c r="Z12" s="52">
        <v>0.39</v>
      </c>
      <c r="AA12" s="53">
        <v>0.17</v>
      </c>
      <c r="AB12" s="54">
        <v>0.24</v>
      </c>
    </row>
    <row r="13" spans="1:28" s="173" customFormat="1" ht="13.5" customHeight="1">
      <c r="A13" s="489">
        <v>3</v>
      </c>
      <c r="B13" s="17" t="s">
        <v>8</v>
      </c>
      <c r="C13" s="77">
        <v>0</v>
      </c>
      <c r="D13" s="78">
        <v>3</v>
      </c>
      <c r="E13" s="78">
        <v>7</v>
      </c>
      <c r="F13" s="78">
        <v>4</v>
      </c>
      <c r="G13" s="78">
        <v>2</v>
      </c>
      <c r="H13" s="78">
        <v>3</v>
      </c>
      <c r="I13" s="92">
        <v>0</v>
      </c>
      <c r="J13" s="74">
        <f t="shared" si="0"/>
        <v>19</v>
      </c>
      <c r="K13" s="78">
        <v>7</v>
      </c>
      <c r="L13" s="92">
        <v>9</v>
      </c>
      <c r="M13" s="77">
        <v>1369</v>
      </c>
      <c r="N13" s="78">
        <v>542</v>
      </c>
      <c r="O13" s="79">
        <v>707</v>
      </c>
      <c r="P13" s="80">
        <f t="shared" si="1"/>
        <v>0</v>
      </c>
      <c r="Q13" s="81">
        <f t="shared" si="2"/>
        <v>0.5</v>
      </c>
      <c r="R13" s="81">
        <f t="shared" si="3"/>
        <v>1.4</v>
      </c>
      <c r="S13" s="81">
        <f t="shared" si="4"/>
        <v>0.36363636363636365</v>
      </c>
      <c r="T13" s="81">
        <f t="shared" si="5"/>
        <v>0.5</v>
      </c>
      <c r="U13" s="81">
        <f t="shared" si="6"/>
        <v>0.75</v>
      </c>
      <c r="V13" s="282">
        <f t="shared" si="7"/>
        <v>0</v>
      </c>
      <c r="W13" s="83">
        <f t="shared" si="8"/>
        <v>0.5135135135135135</v>
      </c>
      <c r="X13" s="93">
        <v>0.1891891891891892</v>
      </c>
      <c r="Y13" s="94">
        <v>0.24324324324324326</v>
      </c>
      <c r="Z13" s="84">
        <v>0.43</v>
      </c>
      <c r="AA13" s="85">
        <v>0.18</v>
      </c>
      <c r="AB13" s="86">
        <v>0.23</v>
      </c>
    </row>
    <row r="14" spans="1:28" s="173" customFormat="1" ht="13.5" customHeight="1">
      <c r="A14" s="477"/>
      <c r="B14" s="18" t="s">
        <v>9</v>
      </c>
      <c r="C14" s="45">
        <v>0</v>
      </c>
      <c r="D14" s="46">
        <v>1</v>
      </c>
      <c r="E14" s="46">
        <v>3</v>
      </c>
      <c r="F14" s="46">
        <v>1</v>
      </c>
      <c r="G14" s="46">
        <v>0</v>
      </c>
      <c r="H14" s="46">
        <v>0</v>
      </c>
      <c r="I14" s="88">
        <v>0</v>
      </c>
      <c r="J14" s="44">
        <f t="shared" si="0"/>
        <v>5</v>
      </c>
      <c r="K14" s="46">
        <v>4</v>
      </c>
      <c r="L14" s="88">
        <v>15</v>
      </c>
      <c r="M14" s="45">
        <v>1295</v>
      </c>
      <c r="N14" s="46">
        <v>552</v>
      </c>
      <c r="O14" s="47">
        <v>791</v>
      </c>
      <c r="P14" s="48">
        <f t="shared" si="1"/>
        <v>0</v>
      </c>
      <c r="Q14" s="49">
        <f t="shared" si="2"/>
        <v>0.16666666666666666</v>
      </c>
      <c r="R14" s="49">
        <f t="shared" si="3"/>
        <v>0.6</v>
      </c>
      <c r="S14" s="49">
        <f t="shared" si="4"/>
        <v>0.09090909090909091</v>
      </c>
      <c r="T14" s="49">
        <f t="shared" si="5"/>
        <v>0</v>
      </c>
      <c r="U14" s="49">
        <f t="shared" si="6"/>
        <v>0</v>
      </c>
      <c r="V14" s="50">
        <f t="shared" si="7"/>
        <v>0</v>
      </c>
      <c r="W14" s="51">
        <f t="shared" si="8"/>
        <v>0.13513513513513514</v>
      </c>
      <c r="X14" s="89">
        <v>0.10810810810810811</v>
      </c>
      <c r="Y14" s="90">
        <v>0.40540540540540543</v>
      </c>
      <c r="Z14" s="52">
        <v>0.42</v>
      </c>
      <c r="AA14" s="53">
        <v>0.18</v>
      </c>
      <c r="AB14" s="54">
        <v>0.26</v>
      </c>
    </row>
    <row r="15" spans="1:28" s="173" customFormat="1" ht="13.5" customHeight="1">
      <c r="A15" s="477"/>
      <c r="B15" s="18" t="s">
        <v>10</v>
      </c>
      <c r="C15" s="45">
        <v>0</v>
      </c>
      <c r="D15" s="46">
        <v>2</v>
      </c>
      <c r="E15" s="46">
        <v>2</v>
      </c>
      <c r="F15" s="46">
        <v>8</v>
      </c>
      <c r="G15" s="46">
        <v>1</v>
      </c>
      <c r="H15" s="46">
        <v>0</v>
      </c>
      <c r="I15" s="88">
        <v>0</v>
      </c>
      <c r="J15" s="44">
        <f t="shared" si="0"/>
        <v>13</v>
      </c>
      <c r="K15" s="46">
        <v>5</v>
      </c>
      <c r="L15" s="88">
        <v>16</v>
      </c>
      <c r="M15" s="45">
        <v>1187</v>
      </c>
      <c r="N15" s="46">
        <v>531</v>
      </c>
      <c r="O15" s="47">
        <v>798</v>
      </c>
      <c r="P15" s="48">
        <f t="shared" si="1"/>
        <v>0</v>
      </c>
      <c r="Q15" s="49">
        <f t="shared" si="2"/>
        <v>0.3333333333333333</v>
      </c>
      <c r="R15" s="49">
        <f t="shared" si="3"/>
        <v>0.4</v>
      </c>
      <c r="S15" s="49">
        <f t="shared" si="4"/>
        <v>0.7272727272727273</v>
      </c>
      <c r="T15" s="49">
        <f t="shared" si="5"/>
        <v>0.25</v>
      </c>
      <c r="U15" s="49">
        <f t="shared" si="6"/>
        <v>0</v>
      </c>
      <c r="V15" s="50">
        <f t="shared" si="7"/>
        <v>0</v>
      </c>
      <c r="W15" s="51">
        <f t="shared" si="8"/>
        <v>0.35135135135135137</v>
      </c>
      <c r="X15" s="89">
        <v>0.13513513513513514</v>
      </c>
      <c r="Y15" s="90">
        <v>0.43243243243243246</v>
      </c>
      <c r="Z15" s="52">
        <v>0.39</v>
      </c>
      <c r="AA15" s="53">
        <v>0.18</v>
      </c>
      <c r="AB15" s="54">
        <v>0.26</v>
      </c>
    </row>
    <row r="16" spans="1:28" s="173" customFormat="1" ht="13.5" customHeight="1">
      <c r="A16" s="477"/>
      <c r="B16" s="18" t="s">
        <v>11</v>
      </c>
      <c r="C16" s="45">
        <v>0</v>
      </c>
      <c r="D16" s="46">
        <v>0</v>
      </c>
      <c r="E16" s="46">
        <v>0</v>
      </c>
      <c r="F16" s="46">
        <v>2</v>
      </c>
      <c r="G16" s="46">
        <v>0</v>
      </c>
      <c r="H16" s="46">
        <v>0</v>
      </c>
      <c r="I16" s="88">
        <v>0</v>
      </c>
      <c r="J16" s="44">
        <f t="shared" si="0"/>
        <v>2</v>
      </c>
      <c r="K16" s="46">
        <v>1</v>
      </c>
      <c r="L16" s="88">
        <v>10</v>
      </c>
      <c r="M16" s="45">
        <v>989</v>
      </c>
      <c r="N16" s="46">
        <v>458</v>
      </c>
      <c r="O16" s="47">
        <v>718</v>
      </c>
      <c r="P16" s="48">
        <f t="shared" si="1"/>
        <v>0</v>
      </c>
      <c r="Q16" s="49">
        <f t="shared" si="2"/>
        <v>0</v>
      </c>
      <c r="R16" s="49">
        <f t="shared" si="3"/>
        <v>0</v>
      </c>
      <c r="S16" s="49">
        <f t="shared" si="4"/>
        <v>0.18181818181818182</v>
      </c>
      <c r="T16" s="49">
        <f t="shared" si="5"/>
        <v>0</v>
      </c>
      <c r="U16" s="49">
        <f t="shared" si="6"/>
        <v>0</v>
      </c>
      <c r="V16" s="50">
        <f t="shared" si="7"/>
        <v>0</v>
      </c>
      <c r="W16" s="51">
        <f t="shared" si="8"/>
        <v>0.05405405405405406</v>
      </c>
      <c r="X16" s="89">
        <v>0.02702702702702703</v>
      </c>
      <c r="Y16" s="90">
        <v>0.2702702702702703</v>
      </c>
      <c r="Z16" s="52">
        <v>0.32</v>
      </c>
      <c r="AA16" s="53">
        <v>0.15</v>
      </c>
      <c r="AB16" s="54">
        <v>0.24</v>
      </c>
    </row>
    <row r="17" spans="1:28" s="173" customFormat="1" ht="13.5" customHeight="1">
      <c r="A17" s="478"/>
      <c r="B17" s="174" t="s">
        <v>12</v>
      </c>
      <c r="C17" s="60">
        <v>0</v>
      </c>
      <c r="D17" s="61">
        <v>0</v>
      </c>
      <c r="E17" s="61">
        <v>1</v>
      </c>
      <c r="F17" s="61">
        <v>6</v>
      </c>
      <c r="G17" s="61">
        <v>1</v>
      </c>
      <c r="H17" s="61">
        <v>0</v>
      </c>
      <c r="I17" s="175">
        <v>0</v>
      </c>
      <c r="J17" s="59">
        <f t="shared" si="0"/>
        <v>8</v>
      </c>
      <c r="K17" s="61">
        <v>7</v>
      </c>
      <c r="L17" s="175">
        <v>13</v>
      </c>
      <c r="M17" s="60">
        <v>963</v>
      </c>
      <c r="N17" s="61">
        <v>503</v>
      </c>
      <c r="O17" s="62">
        <v>753</v>
      </c>
      <c r="P17" s="63">
        <f t="shared" si="1"/>
        <v>0</v>
      </c>
      <c r="Q17" s="64">
        <f t="shared" si="2"/>
        <v>0</v>
      </c>
      <c r="R17" s="64">
        <f t="shared" si="3"/>
        <v>0.2</v>
      </c>
      <c r="S17" s="64">
        <f t="shared" si="4"/>
        <v>0.5454545454545454</v>
      </c>
      <c r="T17" s="64">
        <f t="shared" si="5"/>
        <v>0.25</v>
      </c>
      <c r="U17" s="64">
        <f t="shared" si="6"/>
        <v>0</v>
      </c>
      <c r="V17" s="65">
        <f t="shared" si="7"/>
        <v>0</v>
      </c>
      <c r="W17" s="66">
        <f t="shared" si="8"/>
        <v>0.21621621621621623</v>
      </c>
      <c r="X17" s="176">
        <v>0.1891891891891892</v>
      </c>
      <c r="Y17" s="177">
        <v>0.35135135135135137</v>
      </c>
      <c r="Z17" s="67">
        <v>0.31</v>
      </c>
      <c r="AA17" s="68">
        <v>0.17</v>
      </c>
      <c r="AB17" s="69">
        <v>0.25</v>
      </c>
    </row>
    <row r="18" spans="1:28" s="178" customFormat="1" ht="13.5" customHeight="1">
      <c r="A18" s="489">
        <v>4</v>
      </c>
      <c r="B18" s="18" t="s">
        <v>13</v>
      </c>
      <c r="C18" s="41">
        <v>1</v>
      </c>
      <c r="D18" s="42">
        <v>0</v>
      </c>
      <c r="E18" s="42">
        <v>3</v>
      </c>
      <c r="F18" s="42">
        <v>7</v>
      </c>
      <c r="G18" s="42">
        <v>1</v>
      </c>
      <c r="H18" s="42">
        <v>0</v>
      </c>
      <c r="I18" s="43">
        <v>0</v>
      </c>
      <c r="J18" s="44">
        <f t="shared" si="0"/>
        <v>12</v>
      </c>
      <c r="K18" s="42">
        <v>7</v>
      </c>
      <c r="L18" s="88">
        <v>7</v>
      </c>
      <c r="M18" s="41">
        <v>897</v>
      </c>
      <c r="N18" s="42">
        <v>516</v>
      </c>
      <c r="O18" s="47">
        <v>647</v>
      </c>
      <c r="P18" s="48">
        <f t="shared" si="1"/>
        <v>0.3333333333333333</v>
      </c>
      <c r="Q18" s="49">
        <f t="shared" si="2"/>
        <v>0</v>
      </c>
      <c r="R18" s="49">
        <f t="shared" si="3"/>
        <v>0.6</v>
      </c>
      <c r="S18" s="49">
        <f t="shared" si="4"/>
        <v>0.6363636363636364</v>
      </c>
      <c r="T18" s="49">
        <f t="shared" si="5"/>
        <v>0.25</v>
      </c>
      <c r="U18" s="49">
        <f t="shared" si="6"/>
        <v>0</v>
      </c>
      <c r="V18" s="166">
        <f t="shared" si="7"/>
        <v>0</v>
      </c>
      <c r="W18" s="51">
        <f t="shared" si="8"/>
        <v>0.32432432432432434</v>
      </c>
      <c r="X18" s="49">
        <v>0.1891891891891892</v>
      </c>
      <c r="Y18" s="90">
        <v>0.1891891891891892</v>
      </c>
      <c r="Z18" s="167">
        <v>0.29</v>
      </c>
      <c r="AA18" s="168">
        <v>0.17</v>
      </c>
      <c r="AB18" s="54">
        <v>0.21</v>
      </c>
    </row>
    <row r="19" spans="1:28" s="178" customFormat="1" ht="13.5" customHeight="1">
      <c r="A19" s="477"/>
      <c r="B19" s="18" t="s">
        <v>14</v>
      </c>
      <c r="C19" s="41">
        <v>0</v>
      </c>
      <c r="D19" s="42">
        <v>0</v>
      </c>
      <c r="E19" s="42">
        <v>1</v>
      </c>
      <c r="F19" s="42">
        <v>10</v>
      </c>
      <c r="G19" s="42">
        <v>1</v>
      </c>
      <c r="H19" s="42">
        <v>0</v>
      </c>
      <c r="I19" s="43">
        <v>0</v>
      </c>
      <c r="J19" s="44">
        <f t="shared" si="0"/>
        <v>12</v>
      </c>
      <c r="K19" s="42">
        <v>5</v>
      </c>
      <c r="L19" s="88">
        <v>3</v>
      </c>
      <c r="M19" s="41">
        <v>1009</v>
      </c>
      <c r="N19" s="42">
        <v>536</v>
      </c>
      <c r="O19" s="47">
        <v>658</v>
      </c>
      <c r="P19" s="48">
        <f t="shared" si="1"/>
        <v>0</v>
      </c>
      <c r="Q19" s="49">
        <f t="shared" si="2"/>
        <v>0</v>
      </c>
      <c r="R19" s="49">
        <f t="shared" si="3"/>
        <v>0.2</v>
      </c>
      <c r="S19" s="49">
        <f t="shared" si="4"/>
        <v>0.9090909090909091</v>
      </c>
      <c r="T19" s="49">
        <f t="shared" si="5"/>
        <v>0.25</v>
      </c>
      <c r="U19" s="49">
        <f t="shared" si="6"/>
        <v>0</v>
      </c>
      <c r="V19" s="166">
        <f t="shared" si="7"/>
        <v>0</v>
      </c>
      <c r="W19" s="51">
        <f t="shared" si="8"/>
        <v>0.32432432432432434</v>
      </c>
      <c r="X19" s="49">
        <v>0.13513513513513514</v>
      </c>
      <c r="Y19" s="90">
        <v>0.08108108108108109</v>
      </c>
      <c r="Z19" s="167">
        <v>0.32</v>
      </c>
      <c r="AA19" s="168">
        <v>0.18</v>
      </c>
      <c r="AB19" s="54">
        <v>0.22</v>
      </c>
    </row>
    <row r="20" spans="1:28" s="178" customFormat="1" ht="13.5" customHeight="1">
      <c r="A20" s="477"/>
      <c r="B20" s="18" t="s">
        <v>15</v>
      </c>
      <c r="C20" s="41">
        <v>0</v>
      </c>
      <c r="D20" s="42">
        <v>0</v>
      </c>
      <c r="E20" s="42">
        <v>0</v>
      </c>
      <c r="F20" s="42">
        <v>5</v>
      </c>
      <c r="G20" s="42">
        <v>4</v>
      </c>
      <c r="H20" s="42">
        <v>1</v>
      </c>
      <c r="I20" s="43">
        <v>0</v>
      </c>
      <c r="J20" s="44">
        <f t="shared" si="0"/>
        <v>10</v>
      </c>
      <c r="K20" s="42">
        <v>4</v>
      </c>
      <c r="L20" s="88">
        <v>7</v>
      </c>
      <c r="M20" s="41">
        <v>1142</v>
      </c>
      <c r="N20" s="42">
        <v>617</v>
      </c>
      <c r="O20" s="47">
        <v>677</v>
      </c>
      <c r="P20" s="48">
        <f t="shared" si="1"/>
        <v>0</v>
      </c>
      <c r="Q20" s="49">
        <f t="shared" si="2"/>
        <v>0</v>
      </c>
      <c r="R20" s="49">
        <f t="shared" si="3"/>
        <v>0</v>
      </c>
      <c r="S20" s="49">
        <f t="shared" si="4"/>
        <v>0.45454545454545453</v>
      </c>
      <c r="T20" s="49">
        <f t="shared" si="5"/>
        <v>1</v>
      </c>
      <c r="U20" s="49">
        <f t="shared" si="6"/>
        <v>0.25</v>
      </c>
      <c r="V20" s="166">
        <f t="shared" si="7"/>
        <v>0</v>
      </c>
      <c r="W20" s="51">
        <f t="shared" si="8"/>
        <v>0.2702702702702703</v>
      </c>
      <c r="X20" s="49">
        <v>0.10810810810810811</v>
      </c>
      <c r="Y20" s="90">
        <v>0.1891891891891892</v>
      </c>
      <c r="Z20" s="167">
        <v>0.36</v>
      </c>
      <c r="AA20" s="168">
        <v>0.2</v>
      </c>
      <c r="AB20" s="54">
        <v>0.22</v>
      </c>
    </row>
    <row r="21" spans="1:28" s="178" customFormat="1" ht="13.5" customHeight="1">
      <c r="A21" s="478"/>
      <c r="B21" s="18" t="s">
        <v>16</v>
      </c>
      <c r="C21" s="41">
        <v>1</v>
      </c>
      <c r="D21" s="42">
        <v>1</v>
      </c>
      <c r="E21" s="42">
        <v>1</v>
      </c>
      <c r="F21" s="42">
        <v>7</v>
      </c>
      <c r="G21" s="42">
        <v>1</v>
      </c>
      <c r="H21" s="42">
        <v>0</v>
      </c>
      <c r="I21" s="43">
        <v>0</v>
      </c>
      <c r="J21" s="44">
        <f t="shared" si="0"/>
        <v>11</v>
      </c>
      <c r="K21" s="42">
        <v>4</v>
      </c>
      <c r="L21" s="88">
        <v>14</v>
      </c>
      <c r="M21" s="41">
        <v>1222</v>
      </c>
      <c r="N21" s="42">
        <v>722</v>
      </c>
      <c r="O21" s="47">
        <v>875</v>
      </c>
      <c r="P21" s="48">
        <f t="shared" si="1"/>
        <v>0.3333333333333333</v>
      </c>
      <c r="Q21" s="49">
        <f t="shared" si="2"/>
        <v>0.16666666666666666</v>
      </c>
      <c r="R21" s="49">
        <f t="shared" si="3"/>
        <v>0.2</v>
      </c>
      <c r="S21" s="49">
        <f t="shared" si="4"/>
        <v>0.6363636363636364</v>
      </c>
      <c r="T21" s="49">
        <f t="shared" si="5"/>
        <v>0.25</v>
      </c>
      <c r="U21" s="49">
        <f t="shared" si="6"/>
        <v>0</v>
      </c>
      <c r="V21" s="166">
        <f t="shared" si="7"/>
        <v>0</v>
      </c>
      <c r="W21" s="51">
        <f t="shared" si="8"/>
        <v>0.2972972972972973</v>
      </c>
      <c r="X21" s="49">
        <v>0.10810810810810811</v>
      </c>
      <c r="Y21" s="90">
        <v>0.3783783783783784</v>
      </c>
      <c r="Z21" s="167">
        <v>0.39</v>
      </c>
      <c r="AA21" s="168">
        <v>0.24</v>
      </c>
      <c r="AB21" s="54">
        <v>0.29</v>
      </c>
    </row>
    <row r="22" spans="1:28" s="178" customFormat="1" ht="13.5" customHeight="1">
      <c r="A22" s="480">
        <v>5</v>
      </c>
      <c r="B22" s="17" t="s">
        <v>17</v>
      </c>
      <c r="C22" s="128">
        <v>0</v>
      </c>
      <c r="D22" s="129">
        <v>0</v>
      </c>
      <c r="E22" s="129">
        <v>0</v>
      </c>
      <c r="F22" s="129">
        <v>4</v>
      </c>
      <c r="G22" s="129">
        <v>2</v>
      </c>
      <c r="H22" s="129">
        <v>3</v>
      </c>
      <c r="I22" s="130">
        <v>0</v>
      </c>
      <c r="J22" s="74">
        <f t="shared" si="0"/>
        <v>9</v>
      </c>
      <c r="K22" s="129">
        <v>2</v>
      </c>
      <c r="L22" s="92">
        <v>6</v>
      </c>
      <c r="M22" s="128">
        <v>1067</v>
      </c>
      <c r="N22" s="129">
        <v>588</v>
      </c>
      <c r="O22" s="79">
        <v>853</v>
      </c>
      <c r="P22" s="80">
        <f t="shared" si="1"/>
        <v>0</v>
      </c>
      <c r="Q22" s="81">
        <f t="shared" si="2"/>
        <v>0</v>
      </c>
      <c r="R22" s="81">
        <f t="shared" si="3"/>
        <v>0</v>
      </c>
      <c r="S22" s="81">
        <f t="shared" si="4"/>
        <v>0.36363636363636365</v>
      </c>
      <c r="T22" s="81">
        <f t="shared" si="5"/>
        <v>0.5</v>
      </c>
      <c r="U22" s="81">
        <f t="shared" si="6"/>
        <v>0.75</v>
      </c>
      <c r="V22" s="282">
        <f t="shared" si="7"/>
        <v>0</v>
      </c>
      <c r="W22" s="83">
        <f t="shared" si="8"/>
        <v>0.24324324324324326</v>
      </c>
      <c r="X22" s="81">
        <v>0.05405405405405406</v>
      </c>
      <c r="Y22" s="94">
        <v>0.16216216216216217</v>
      </c>
      <c r="Z22" s="171">
        <v>0.34</v>
      </c>
      <c r="AA22" s="172">
        <v>0.19</v>
      </c>
      <c r="AB22" s="86">
        <v>0.29</v>
      </c>
    </row>
    <row r="23" spans="1:28" s="178" customFormat="1" ht="13.5" customHeight="1">
      <c r="A23" s="480"/>
      <c r="B23" s="18" t="s">
        <v>18</v>
      </c>
      <c r="C23" s="41">
        <v>0</v>
      </c>
      <c r="D23" s="42">
        <v>1</v>
      </c>
      <c r="E23" s="42">
        <v>2</v>
      </c>
      <c r="F23" s="42">
        <v>8</v>
      </c>
      <c r="G23" s="42">
        <v>0</v>
      </c>
      <c r="H23" s="42">
        <v>1</v>
      </c>
      <c r="I23" s="43">
        <v>1</v>
      </c>
      <c r="J23" s="44">
        <f t="shared" si="0"/>
        <v>13</v>
      </c>
      <c r="K23" s="42">
        <v>1</v>
      </c>
      <c r="L23" s="88">
        <v>5</v>
      </c>
      <c r="M23" s="41">
        <v>1390</v>
      </c>
      <c r="N23" s="42">
        <v>771</v>
      </c>
      <c r="O23" s="47">
        <v>631</v>
      </c>
      <c r="P23" s="48">
        <f t="shared" si="1"/>
        <v>0</v>
      </c>
      <c r="Q23" s="49">
        <f t="shared" si="2"/>
        <v>0.16666666666666666</v>
      </c>
      <c r="R23" s="49">
        <f t="shared" si="3"/>
        <v>0.4</v>
      </c>
      <c r="S23" s="49">
        <f t="shared" si="4"/>
        <v>0.7272727272727273</v>
      </c>
      <c r="T23" s="49">
        <f t="shared" si="5"/>
        <v>0</v>
      </c>
      <c r="U23" s="49">
        <f t="shared" si="6"/>
        <v>0.25</v>
      </c>
      <c r="V23" s="50">
        <f t="shared" si="7"/>
        <v>0.25</v>
      </c>
      <c r="W23" s="51">
        <f t="shared" si="8"/>
        <v>0.35135135135135137</v>
      </c>
      <c r="X23" s="49">
        <v>0.02702702702702703</v>
      </c>
      <c r="Y23" s="90">
        <v>0.13513513513513514</v>
      </c>
      <c r="Z23" s="167">
        <v>0.44</v>
      </c>
      <c r="AA23" s="168">
        <v>0.25</v>
      </c>
      <c r="AB23" s="54">
        <v>0.21</v>
      </c>
    </row>
    <row r="24" spans="1:28" s="178" customFormat="1" ht="13.5" customHeight="1">
      <c r="A24" s="480"/>
      <c r="B24" s="18" t="s">
        <v>19</v>
      </c>
      <c r="C24" s="41">
        <v>1</v>
      </c>
      <c r="D24" s="42">
        <v>0</v>
      </c>
      <c r="E24" s="42">
        <v>2</v>
      </c>
      <c r="F24" s="42">
        <v>9</v>
      </c>
      <c r="G24" s="42">
        <v>1</v>
      </c>
      <c r="H24" s="42">
        <v>2</v>
      </c>
      <c r="I24" s="43">
        <v>0</v>
      </c>
      <c r="J24" s="44">
        <f t="shared" si="0"/>
        <v>15</v>
      </c>
      <c r="K24" s="42">
        <v>8</v>
      </c>
      <c r="L24" s="88">
        <v>5</v>
      </c>
      <c r="M24" s="41">
        <v>1504</v>
      </c>
      <c r="N24" s="42">
        <v>859</v>
      </c>
      <c r="O24" s="47">
        <v>970</v>
      </c>
      <c r="P24" s="48">
        <f t="shared" si="1"/>
        <v>0.3333333333333333</v>
      </c>
      <c r="Q24" s="49">
        <f t="shared" si="2"/>
        <v>0</v>
      </c>
      <c r="R24" s="49">
        <f t="shared" si="3"/>
        <v>0.4</v>
      </c>
      <c r="S24" s="49">
        <f t="shared" si="4"/>
        <v>0.8181818181818182</v>
      </c>
      <c r="T24" s="49">
        <f t="shared" si="5"/>
        <v>0.25</v>
      </c>
      <c r="U24" s="49">
        <f t="shared" si="6"/>
        <v>0.5</v>
      </c>
      <c r="V24" s="50">
        <f t="shared" si="7"/>
        <v>0</v>
      </c>
      <c r="W24" s="51">
        <f t="shared" si="8"/>
        <v>0.40540540540540543</v>
      </c>
      <c r="X24" s="49">
        <v>0.21621621621621623</v>
      </c>
      <c r="Y24" s="90">
        <v>0.13513513513513514</v>
      </c>
      <c r="Z24" s="167">
        <v>0.48</v>
      </c>
      <c r="AA24" s="168">
        <v>0.28</v>
      </c>
      <c r="AB24" s="54">
        <v>0.32</v>
      </c>
    </row>
    <row r="25" spans="1:28" s="178" customFormat="1" ht="13.5" customHeight="1">
      <c r="A25" s="480"/>
      <c r="B25" s="18" t="s">
        <v>20</v>
      </c>
      <c r="C25" s="41">
        <v>0</v>
      </c>
      <c r="D25" s="42">
        <v>0</v>
      </c>
      <c r="E25" s="42">
        <v>3</v>
      </c>
      <c r="F25" s="42">
        <v>11</v>
      </c>
      <c r="G25" s="42">
        <v>1</v>
      </c>
      <c r="H25" s="42">
        <v>0</v>
      </c>
      <c r="I25" s="43">
        <v>0</v>
      </c>
      <c r="J25" s="44">
        <f t="shared" si="0"/>
        <v>15</v>
      </c>
      <c r="K25" s="42">
        <v>6</v>
      </c>
      <c r="L25" s="88">
        <v>7</v>
      </c>
      <c r="M25" s="41">
        <v>1656</v>
      </c>
      <c r="N25" s="42">
        <v>947</v>
      </c>
      <c r="O25" s="47">
        <v>977</v>
      </c>
      <c r="P25" s="48">
        <f t="shared" si="1"/>
        <v>0</v>
      </c>
      <c r="Q25" s="49">
        <f t="shared" si="2"/>
        <v>0</v>
      </c>
      <c r="R25" s="49">
        <f t="shared" si="3"/>
        <v>0.6</v>
      </c>
      <c r="S25" s="49">
        <f t="shared" si="4"/>
        <v>1</v>
      </c>
      <c r="T25" s="49">
        <f t="shared" si="5"/>
        <v>0.25</v>
      </c>
      <c r="U25" s="49">
        <f t="shared" si="6"/>
        <v>0</v>
      </c>
      <c r="V25" s="50">
        <f t="shared" si="7"/>
        <v>0</v>
      </c>
      <c r="W25" s="51">
        <f t="shared" si="8"/>
        <v>0.40540540540540543</v>
      </c>
      <c r="X25" s="49">
        <v>0.16216216216216217</v>
      </c>
      <c r="Y25" s="90">
        <v>0.1891891891891892</v>
      </c>
      <c r="Z25" s="167">
        <v>0.53</v>
      </c>
      <c r="AA25" s="168">
        <v>0.31</v>
      </c>
      <c r="AB25" s="54">
        <v>0.32</v>
      </c>
    </row>
    <row r="26" spans="1:28" s="178" customFormat="1" ht="13.5" customHeight="1">
      <c r="A26" s="489">
        <v>6</v>
      </c>
      <c r="B26" s="17" t="s">
        <v>21</v>
      </c>
      <c r="C26" s="128">
        <v>1</v>
      </c>
      <c r="D26" s="129">
        <v>1</v>
      </c>
      <c r="E26" s="129">
        <v>0</v>
      </c>
      <c r="F26" s="129">
        <v>11</v>
      </c>
      <c r="G26" s="129">
        <v>1</v>
      </c>
      <c r="H26" s="129">
        <v>1</v>
      </c>
      <c r="I26" s="130">
        <v>0</v>
      </c>
      <c r="J26" s="74">
        <f t="shared" si="0"/>
        <v>15</v>
      </c>
      <c r="K26" s="129">
        <v>11</v>
      </c>
      <c r="L26" s="92">
        <v>12</v>
      </c>
      <c r="M26" s="128">
        <v>1825</v>
      </c>
      <c r="N26" s="129">
        <v>989</v>
      </c>
      <c r="O26" s="79">
        <v>1014</v>
      </c>
      <c r="P26" s="80">
        <f t="shared" si="1"/>
        <v>0.3333333333333333</v>
      </c>
      <c r="Q26" s="81">
        <f t="shared" si="2"/>
        <v>0.16666666666666666</v>
      </c>
      <c r="R26" s="81">
        <f t="shared" si="3"/>
        <v>0</v>
      </c>
      <c r="S26" s="81">
        <f t="shared" si="4"/>
        <v>1</v>
      </c>
      <c r="T26" s="81">
        <f t="shared" si="5"/>
        <v>0.25</v>
      </c>
      <c r="U26" s="81">
        <f t="shared" si="6"/>
        <v>0.25</v>
      </c>
      <c r="V26" s="82">
        <f t="shared" si="7"/>
        <v>0</v>
      </c>
      <c r="W26" s="83">
        <f t="shared" si="8"/>
        <v>0.40540540540540543</v>
      </c>
      <c r="X26" s="81">
        <v>0.2972972972972973</v>
      </c>
      <c r="Y26" s="94">
        <v>0.32432432432432434</v>
      </c>
      <c r="Z26" s="171">
        <v>0.58</v>
      </c>
      <c r="AA26" s="172">
        <v>0.33</v>
      </c>
      <c r="AB26" s="86">
        <v>0.33</v>
      </c>
    </row>
    <row r="27" spans="1:28" s="178" customFormat="1" ht="13.5" customHeight="1">
      <c r="A27" s="477"/>
      <c r="B27" s="18" t="s">
        <v>22</v>
      </c>
      <c r="C27" s="41">
        <v>0</v>
      </c>
      <c r="D27" s="42">
        <v>3</v>
      </c>
      <c r="E27" s="42">
        <v>1</v>
      </c>
      <c r="F27" s="42">
        <v>19</v>
      </c>
      <c r="G27" s="42">
        <v>0</v>
      </c>
      <c r="H27" s="42">
        <v>0</v>
      </c>
      <c r="I27" s="43">
        <v>0</v>
      </c>
      <c r="J27" s="44">
        <f t="shared" si="0"/>
        <v>23</v>
      </c>
      <c r="K27" s="42">
        <v>7</v>
      </c>
      <c r="L27" s="88">
        <v>18</v>
      </c>
      <c r="M27" s="41">
        <v>2267</v>
      </c>
      <c r="N27" s="42">
        <v>1130</v>
      </c>
      <c r="O27" s="47">
        <v>1079</v>
      </c>
      <c r="P27" s="48">
        <f t="shared" si="1"/>
        <v>0</v>
      </c>
      <c r="Q27" s="49">
        <f t="shared" si="2"/>
        <v>0.5</v>
      </c>
      <c r="R27" s="49">
        <f t="shared" si="3"/>
        <v>0.2</v>
      </c>
      <c r="S27" s="49">
        <f t="shared" si="4"/>
        <v>1.7272727272727273</v>
      </c>
      <c r="T27" s="49">
        <f t="shared" si="5"/>
        <v>0</v>
      </c>
      <c r="U27" s="49">
        <f t="shared" si="6"/>
        <v>0</v>
      </c>
      <c r="V27" s="166">
        <f t="shared" si="7"/>
        <v>0</v>
      </c>
      <c r="W27" s="51">
        <f t="shared" si="8"/>
        <v>0.6216216216216216</v>
      </c>
      <c r="X27" s="49">
        <v>0.1891891891891892</v>
      </c>
      <c r="Y27" s="90">
        <v>0.4864864864864865</v>
      </c>
      <c r="Z27" s="167">
        <v>0.72</v>
      </c>
      <c r="AA27" s="168">
        <v>0.37</v>
      </c>
      <c r="AB27" s="54">
        <v>0.36</v>
      </c>
    </row>
    <row r="28" spans="1:28" s="178" customFormat="1" ht="13.5" customHeight="1">
      <c r="A28" s="477"/>
      <c r="B28" s="18" t="s">
        <v>23</v>
      </c>
      <c r="C28" s="41">
        <v>0</v>
      </c>
      <c r="D28" s="42">
        <v>0</v>
      </c>
      <c r="E28" s="42">
        <v>1</v>
      </c>
      <c r="F28" s="42">
        <v>9</v>
      </c>
      <c r="G28" s="42">
        <v>0</v>
      </c>
      <c r="H28" s="42">
        <v>2</v>
      </c>
      <c r="I28" s="43">
        <v>0</v>
      </c>
      <c r="J28" s="44">
        <f t="shared" si="0"/>
        <v>12</v>
      </c>
      <c r="K28" s="42">
        <v>8</v>
      </c>
      <c r="L28" s="88">
        <v>20</v>
      </c>
      <c r="M28" s="41">
        <v>2314</v>
      </c>
      <c r="N28" s="42">
        <v>1128</v>
      </c>
      <c r="O28" s="47">
        <v>1183</v>
      </c>
      <c r="P28" s="48">
        <f t="shared" si="1"/>
        <v>0</v>
      </c>
      <c r="Q28" s="49">
        <f t="shared" si="2"/>
        <v>0</v>
      </c>
      <c r="R28" s="49">
        <f t="shared" si="3"/>
        <v>0.2</v>
      </c>
      <c r="S28" s="49">
        <f t="shared" si="4"/>
        <v>0.8181818181818182</v>
      </c>
      <c r="T28" s="49">
        <f t="shared" si="5"/>
        <v>0</v>
      </c>
      <c r="U28" s="49">
        <f t="shared" si="6"/>
        <v>0.5</v>
      </c>
      <c r="V28" s="166">
        <f t="shared" si="7"/>
        <v>0</v>
      </c>
      <c r="W28" s="51">
        <f t="shared" si="8"/>
        <v>0.32432432432432434</v>
      </c>
      <c r="X28" s="49">
        <v>0.21621621621621623</v>
      </c>
      <c r="Y28" s="90">
        <v>0.5405405405405406</v>
      </c>
      <c r="Z28" s="167">
        <v>0.74</v>
      </c>
      <c r="AA28" s="168">
        <v>0.37</v>
      </c>
      <c r="AB28" s="54">
        <v>0.39</v>
      </c>
    </row>
    <row r="29" spans="1:28" s="178" customFormat="1" ht="13.5" customHeight="1">
      <c r="A29" s="477"/>
      <c r="B29" s="18" t="s">
        <v>24</v>
      </c>
      <c r="C29" s="41">
        <v>0</v>
      </c>
      <c r="D29" s="42">
        <v>0</v>
      </c>
      <c r="E29" s="42">
        <v>3</v>
      </c>
      <c r="F29" s="42">
        <v>16</v>
      </c>
      <c r="G29" s="42">
        <v>0</v>
      </c>
      <c r="H29" s="42">
        <v>5</v>
      </c>
      <c r="I29" s="43">
        <v>0</v>
      </c>
      <c r="J29" s="44">
        <f t="shared" si="0"/>
        <v>24</v>
      </c>
      <c r="K29" s="42">
        <v>10</v>
      </c>
      <c r="L29" s="88">
        <v>23</v>
      </c>
      <c r="M29" s="41">
        <v>2434</v>
      </c>
      <c r="N29" s="42">
        <v>1036</v>
      </c>
      <c r="O29" s="47">
        <v>1219</v>
      </c>
      <c r="P29" s="48">
        <f t="shared" si="1"/>
        <v>0</v>
      </c>
      <c r="Q29" s="49">
        <f t="shared" si="2"/>
        <v>0</v>
      </c>
      <c r="R29" s="49">
        <f t="shared" si="3"/>
        <v>0.6</v>
      </c>
      <c r="S29" s="49">
        <f t="shared" si="4"/>
        <v>1.4545454545454546</v>
      </c>
      <c r="T29" s="49">
        <f t="shared" si="5"/>
        <v>0</v>
      </c>
      <c r="U29" s="49">
        <f t="shared" si="6"/>
        <v>1.25</v>
      </c>
      <c r="V29" s="166">
        <f t="shared" si="7"/>
        <v>0</v>
      </c>
      <c r="W29" s="51">
        <f t="shared" si="8"/>
        <v>0.6486486486486487</v>
      </c>
      <c r="X29" s="49">
        <v>0.2702702702702703</v>
      </c>
      <c r="Y29" s="90">
        <v>0.6216216216216216</v>
      </c>
      <c r="Z29" s="167">
        <v>0.77</v>
      </c>
      <c r="AA29" s="168">
        <v>0.34</v>
      </c>
      <c r="AB29" s="54">
        <v>0.4</v>
      </c>
    </row>
    <row r="30" spans="1:28" s="178" customFormat="1" ht="13.5" customHeight="1">
      <c r="A30" s="478"/>
      <c r="B30" s="174">
        <v>26</v>
      </c>
      <c r="C30" s="56">
        <v>0</v>
      </c>
      <c r="D30" s="57">
        <v>0</v>
      </c>
      <c r="E30" s="57">
        <v>3</v>
      </c>
      <c r="F30" s="57">
        <v>11</v>
      </c>
      <c r="G30" s="57">
        <v>1</v>
      </c>
      <c r="H30" s="57">
        <v>1</v>
      </c>
      <c r="I30" s="58">
        <v>2</v>
      </c>
      <c r="J30" s="59">
        <f t="shared" si="0"/>
        <v>18</v>
      </c>
      <c r="K30" s="57">
        <v>18</v>
      </c>
      <c r="L30" s="175">
        <v>13</v>
      </c>
      <c r="M30" s="56">
        <v>2450</v>
      </c>
      <c r="N30" s="57">
        <v>1043</v>
      </c>
      <c r="O30" s="62">
        <v>1183</v>
      </c>
      <c r="P30" s="63">
        <f t="shared" si="1"/>
        <v>0</v>
      </c>
      <c r="Q30" s="64">
        <f t="shared" si="2"/>
        <v>0</v>
      </c>
      <c r="R30" s="64">
        <f t="shared" si="3"/>
        <v>0.6</v>
      </c>
      <c r="S30" s="64">
        <f t="shared" si="4"/>
        <v>1</v>
      </c>
      <c r="T30" s="64">
        <f t="shared" si="5"/>
        <v>0.25</v>
      </c>
      <c r="U30" s="64">
        <f t="shared" si="6"/>
        <v>0.25</v>
      </c>
      <c r="V30" s="169">
        <f t="shared" si="7"/>
        <v>0.5</v>
      </c>
      <c r="W30" s="66">
        <f t="shared" si="8"/>
        <v>0.4864864864864865</v>
      </c>
      <c r="X30" s="64">
        <v>0.4864864864864865</v>
      </c>
      <c r="Y30" s="177">
        <v>0.35135135135135137</v>
      </c>
      <c r="Z30" s="179">
        <v>0.78</v>
      </c>
      <c r="AA30" s="180">
        <v>0.34</v>
      </c>
      <c r="AB30" s="69">
        <v>0.39</v>
      </c>
    </row>
    <row r="31" spans="1:28" s="178" customFormat="1" ht="13.5" customHeight="1">
      <c r="A31" s="489">
        <v>7</v>
      </c>
      <c r="B31" s="18" t="s">
        <v>26</v>
      </c>
      <c r="C31" s="41">
        <v>0</v>
      </c>
      <c r="D31" s="42">
        <v>2</v>
      </c>
      <c r="E31" s="42">
        <v>1</v>
      </c>
      <c r="F31" s="42">
        <v>12</v>
      </c>
      <c r="G31" s="42">
        <v>6</v>
      </c>
      <c r="H31" s="42">
        <v>0</v>
      </c>
      <c r="I31" s="43">
        <v>0</v>
      </c>
      <c r="J31" s="44">
        <f t="shared" si="0"/>
        <v>21</v>
      </c>
      <c r="K31" s="42">
        <v>17</v>
      </c>
      <c r="L31" s="88">
        <v>19</v>
      </c>
      <c r="M31" s="41">
        <v>2480</v>
      </c>
      <c r="N31" s="42">
        <v>1098</v>
      </c>
      <c r="O31" s="47">
        <v>1099</v>
      </c>
      <c r="P31" s="48">
        <f t="shared" si="1"/>
        <v>0</v>
      </c>
      <c r="Q31" s="49">
        <f t="shared" si="2"/>
        <v>0.3333333333333333</v>
      </c>
      <c r="R31" s="49">
        <f t="shared" si="3"/>
        <v>0.2</v>
      </c>
      <c r="S31" s="49">
        <f t="shared" si="4"/>
        <v>1.0909090909090908</v>
      </c>
      <c r="T31" s="49">
        <f t="shared" si="5"/>
        <v>1.5</v>
      </c>
      <c r="U31" s="49">
        <f t="shared" si="6"/>
        <v>0</v>
      </c>
      <c r="V31" s="50">
        <f t="shared" si="7"/>
        <v>0</v>
      </c>
      <c r="W31" s="51">
        <f t="shared" si="8"/>
        <v>0.5675675675675675</v>
      </c>
      <c r="X31" s="49">
        <v>0.4594594594594595</v>
      </c>
      <c r="Y31" s="90">
        <v>0.5135135135135135</v>
      </c>
      <c r="Z31" s="167">
        <v>0.79</v>
      </c>
      <c r="AA31" s="168">
        <v>0.36</v>
      </c>
      <c r="AB31" s="54">
        <v>0.36</v>
      </c>
    </row>
    <row r="32" spans="1:28" s="178" customFormat="1" ht="13.5" customHeight="1">
      <c r="A32" s="477"/>
      <c r="B32" s="18" t="s">
        <v>27</v>
      </c>
      <c r="C32" s="41">
        <v>0</v>
      </c>
      <c r="D32" s="42">
        <v>0</v>
      </c>
      <c r="E32" s="42">
        <v>3</v>
      </c>
      <c r="F32" s="42">
        <v>7</v>
      </c>
      <c r="G32" s="42">
        <v>8</v>
      </c>
      <c r="H32" s="42">
        <v>3</v>
      </c>
      <c r="I32" s="43">
        <v>0</v>
      </c>
      <c r="J32" s="44">
        <f t="shared" si="0"/>
        <v>21</v>
      </c>
      <c r="K32" s="42">
        <v>10</v>
      </c>
      <c r="L32" s="88">
        <v>16</v>
      </c>
      <c r="M32" s="41">
        <v>2656</v>
      </c>
      <c r="N32" s="42">
        <v>1096</v>
      </c>
      <c r="O32" s="47">
        <v>1217</v>
      </c>
      <c r="P32" s="48">
        <f t="shared" si="1"/>
        <v>0</v>
      </c>
      <c r="Q32" s="49">
        <f t="shared" si="2"/>
        <v>0</v>
      </c>
      <c r="R32" s="49">
        <f t="shared" si="3"/>
        <v>0.6</v>
      </c>
      <c r="S32" s="49">
        <f t="shared" si="4"/>
        <v>0.6363636363636364</v>
      </c>
      <c r="T32" s="49">
        <f t="shared" si="5"/>
        <v>2</v>
      </c>
      <c r="U32" s="49">
        <f t="shared" si="6"/>
        <v>0.75</v>
      </c>
      <c r="V32" s="50">
        <f t="shared" si="7"/>
        <v>0</v>
      </c>
      <c r="W32" s="51">
        <f t="shared" si="8"/>
        <v>0.5675675675675675</v>
      </c>
      <c r="X32" s="49">
        <v>0.2702702702702703</v>
      </c>
      <c r="Y32" s="90">
        <v>0.43243243243243246</v>
      </c>
      <c r="Z32" s="167">
        <v>0.85</v>
      </c>
      <c r="AA32" s="168">
        <v>0.36</v>
      </c>
      <c r="AB32" s="54">
        <v>0.4</v>
      </c>
    </row>
    <row r="33" spans="1:28" s="178" customFormat="1" ht="13.5" customHeight="1">
      <c r="A33" s="477"/>
      <c r="B33" s="18" t="s">
        <v>28</v>
      </c>
      <c r="C33" s="41">
        <v>0</v>
      </c>
      <c r="D33" s="42">
        <v>3</v>
      </c>
      <c r="E33" s="42">
        <v>1</v>
      </c>
      <c r="F33" s="42">
        <v>18</v>
      </c>
      <c r="G33" s="42">
        <v>1</v>
      </c>
      <c r="H33" s="42">
        <v>1</v>
      </c>
      <c r="I33" s="43">
        <v>0</v>
      </c>
      <c r="J33" s="44">
        <f t="shared" si="0"/>
        <v>24</v>
      </c>
      <c r="K33" s="42">
        <v>10</v>
      </c>
      <c r="L33" s="88">
        <v>16</v>
      </c>
      <c r="M33" s="41">
        <v>2296</v>
      </c>
      <c r="N33" s="42">
        <v>874</v>
      </c>
      <c r="O33" s="47">
        <v>1205</v>
      </c>
      <c r="P33" s="48">
        <f t="shared" si="1"/>
        <v>0</v>
      </c>
      <c r="Q33" s="49">
        <f t="shared" si="2"/>
        <v>0.5</v>
      </c>
      <c r="R33" s="49">
        <f t="shared" si="3"/>
        <v>0.2</v>
      </c>
      <c r="S33" s="49">
        <f t="shared" si="4"/>
        <v>1.6363636363636365</v>
      </c>
      <c r="T33" s="49">
        <f t="shared" si="5"/>
        <v>0.25</v>
      </c>
      <c r="U33" s="49">
        <f t="shared" si="6"/>
        <v>0.25</v>
      </c>
      <c r="V33" s="50">
        <f t="shared" si="7"/>
        <v>0</v>
      </c>
      <c r="W33" s="51">
        <f t="shared" si="8"/>
        <v>0.6486486486486487</v>
      </c>
      <c r="X33" s="49">
        <v>0.2702702702702703</v>
      </c>
      <c r="Y33" s="90">
        <v>0.43243243243243246</v>
      </c>
      <c r="Z33" s="167">
        <v>0.73</v>
      </c>
      <c r="AA33" s="168">
        <v>0.29</v>
      </c>
      <c r="AB33" s="54">
        <v>0.4</v>
      </c>
    </row>
    <row r="34" spans="1:28" s="178" customFormat="1" ht="13.5" customHeight="1">
      <c r="A34" s="478"/>
      <c r="B34" s="18" t="s">
        <v>29</v>
      </c>
      <c r="C34" s="41">
        <v>0</v>
      </c>
      <c r="D34" s="42">
        <v>2</v>
      </c>
      <c r="E34" s="42">
        <v>3</v>
      </c>
      <c r="F34" s="42">
        <v>19</v>
      </c>
      <c r="G34" s="42">
        <v>8</v>
      </c>
      <c r="H34" s="42">
        <v>0</v>
      </c>
      <c r="I34" s="43">
        <v>0</v>
      </c>
      <c r="J34" s="44">
        <f t="shared" si="0"/>
        <v>32</v>
      </c>
      <c r="K34" s="42">
        <v>10</v>
      </c>
      <c r="L34" s="88">
        <v>24</v>
      </c>
      <c r="M34" s="41">
        <v>1974</v>
      </c>
      <c r="N34" s="42">
        <v>885</v>
      </c>
      <c r="O34" s="47">
        <v>963</v>
      </c>
      <c r="P34" s="48">
        <f t="shared" si="1"/>
        <v>0</v>
      </c>
      <c r="Q34" s="49">
        <f t="shared" si="2"/>
        <v>0.3333333333333333</v>
      </c>
      <c r="R34" s="49">
        <f t="shared" si="3"/>
        <v>0.6</v>
      </c>
      <c r="S34" s="49">
        <f t="shared" si="4"/>
        <v>1.7272727272727273</v>
      </c>
      <c r="T34" s="49">
        <f t="shared" si="5"/>
        <v>2</v>
      </c>
      <c r="U34" s="49">
        <f t="shared" si="6"/>
        <v>0</v>
      </c>
      <c r="V34" s="50">
        <f t="shared" si="7"/>
        <v>0</v>
      </c>
      <c r="W34" s="51">
        <f t="shared" si="8"/>
        <v>0.8648648648648649</v>
      </c>
      <c r="X34" s="49">
        <v>0.2702702702702703</v>
      </c>
      <c r="Y34" s="90">
        <v>0.6486486486486487</v>
      </c>
      <c r="Z34" s="167">
        <v>0.63</v>
      </c>
      <c r="AA34" s="168">
        <v>0.29</v>
      </c>
      <c r="AB34" s="54">
        <v>0.32</v>
      </c>
    </row>
    <row r="35" spans="1:28" s="178" customFormat="1" ht="13.5" customHeight="1">
      <c r="A35" s="480">
        <v>8</v>
      </c>
      <c r="B35" s="17" t="s">
        <v>30</v>
      </c>
      <c r="C35" s="128">
        <v>0</v>
      </c>
      <c r="D35" s="129">
        <v>1</v>
      </c>
      <c r="E35" s="129">
        <v>0</v>
      </c>
      <c r="F35" s="129">
        <v>17</v>
      </c>
      <c r="G35" s="129">
        <v>3</v>
      </c>
      <c r="H35" s="129">
        <v>0</v>
      </c>
      <c r="I35" s="130">
        <v>0</v>
      </c>
      <c r="J35" s="74">
        <f t="shared" si="0"/>
        <v>21</v>
      </c>
      <c r="K35" s="129">
        <v>6</v>
      </c>
      <c r="L35" s="92">
        <v>17</v>
      </c>
      <c r="M35" s="128">
        <v>1632</v>
      </c>
      <c r="N35" s="129">
        <v>867</v>
      </c>
      <c r="O35" s="79">
        <v>916</v>
      </c>
      <c r="P35" s="80">
        <f t="shared" si="1"/>
        <v>0</v>
      </c>
      <c r="Q35" s="81">
        <f t="shared" si="2"/>
        <v>0.16666666666666666</v>
      </c>
      <c r="R35" s="81">
        <f t="shared" si="3"/>
        <v>0</v>
      </c>
      <c r="S35" s="81">
        <f t="shared" si="4"/>
        <v>1.5454545454545454</v>
      </c>
      <c r="T35" s="81">
        <f t="shared" si="5"/>
        <v>0.75</v>
      </c>
      <c r="U35" s="81">
        <f t="shared" si="6"/>
        <v>0</v>
      </c>
      <c r="V35" s="82">
        <f t="shared" si="7"/>
        <v>0</v>
      </c>
      <c r="W35" s="83">
        <f t="shared" si="8"/>
        <v>0.5675675675675675</v>
      </c>
      <c r="X35" s="81">
        <v>0.16216216216216217</v>
      </c>
      <c r="Y35" s="94">
        <v>0.4594594594594595</v>
      </c>
      <c r="Z35" s="171">
        <v>0.52</v>
      </c>
      <c r="AA35" s="172">
        <v>0.29</v>
      </c>
      <c r="AB35" s="86">
        <v>0.3</v>
      </c>
    </row>
    <row r="36" spans="1:28" s="178" customFormat="1" ht="13.5" customHeight="1">
      <c r="A36" s="480"/>
      <c r="B36" s="18" t="s">
        <v>31</v>
      </c>
      <c r="C36" s="41">
        <v>1</v>
      </c>
      <c r="D36" s="42">
        <v>2</v>
      </c>
      <c r="E36" s="42">
        <v>1</v>
      </c>
      <c r="F36" s="42">
        <v>18</v>
      </c>
      <c r="G36" s="42">
        <v>6</v>
      </c>
      <c r="H36" s="42">
        <v>1</v>
      </c>
      <c r="I36" s="43">
        <v>0</v>
      </c>
      <c r="J36" s="44">
        <f t="shared" si="0"/>
        <v>29</v>
      </c>
      <c r="K36" s="42">
        <v>12</v>
      </c>
      <c r="L36" s="88">
        <v>10</v>
      </c>
      <c r="M36" s="41">
        <v>1432</v>
      </c>
      <c r="N36" s="42">
        <v>796</v>
      </c>
      <c r="O36" s="47">
        <v>739</v>
      </c>
      <c r="P36" s="48">
        <f t="shared" si="1"/>
        <v>0.3333333333333333</v>
      </c>
      <c r="Q36" s="49">
        <f t="shared" si="2"/>
        <v>0.3333333333333333</v>
      </c>
      <c r="R36" s="49">
        <f t="shared" si="3"/>
        <v>0.2</v>
      </c>
      <c r="S36" s="49">
        <f t="shared" si="4"/>
        <v>1.6363636363636365</v>
      </c>
      <c r="T36" s="49">
        <f t="shared" si="5"/>
        <v>1.5</v>
      </c>
      <c r="U36" s="49">
        <f t="shared" si="6"/>
        <v>0.25</v>
      </c>
      <c r="V36" s="166">
        <f t="shared" si="7"/>
        <v>0</v>
      </c>
      <c r="W36" s="51">
        <f t="shared" si="8"/>
        <v>0.7837837837837838</v>
      </c>
      <c r="X36" s="49">
        <v>0.32432432432432434</v>
      </c>
      <c r="Y36" s="90">
        <v>0.2702702702702703</v>
      </c>
      <c r="Z36" s="167">
        <v>0.47</v>
      </c>
      <c r="AA36" s="168">
        <v>0.27</v>
      </c>
      <c r="AB36" s="54">
        <v>0.25</v>
      </c>
    </row>
    <row r="37" spans="1:28" s="178" customFormat="1" ht="13.5" customHeight="1">
      <c r="A37" s="480"/>
      <c r="B37" s="18" t="s">
        <v>32</v>
      </c>
      <c r="C37" s="41">
        <v>0</v>
      </c>
      <c r="D37" s="42">
        <v>3</v>
      </c>
      <c r="E37" s="42">
        <v>6</v>
      </c>
      <c r="F37" s="42">
        <v>9</v>
      </c>
      <c r="G37" s="42">
        <v>3</v>
      </c>
      <c r="H37" s="42">
        <v>0</v>
      </c>
      <c r="I37" s="43">
        <v>0</v>
      </c>
      <c r="J37" s="44">
        <f t="shared" si="0"/>
        <v>21</v>
      </c>
      <c r="K37" s="42">
        <v>9</v>
      </c>
      <c r="L37" s="88">
        <v>11</v>
      </c>
      <c r="M37" s="41">
        <v>1174</v>
      </c>
      <c r="N37" s="42">
        <v>814</v>
      </c>
      <c r="O37" s="47">
        <v>537</v>
      </c>
      <c r="P37" s="48">
        <f t="shared" si="1"/>
        <v>0</v>
      </c>
      <c r="Q37" s="49">
        <f t="shared" si="2"/>
        <v>0.5</v>
      </c>
      <c r="R37" s="49">
        <f t="shared" si="3"/>
        <v>1.2</v>
      </c>
      <c r="S37" s="49">
        <f t="shared" si="4"/>
        <v>0.8181818181818182</v>
      </c>
      <c r="T37" s="49">
        <f t="shared" si="5"/>
        <v>0.75</v>
      </c>
      <c r="U37" s="49">
        <f t="shared" si="6"/>
        <v>0</v>
      </c>
      <c r="V37" s="166">
        <f t="shared" si="7"/>
        <v>0</v>
      </c>
      <c r="W37" s="51">
        <f t="shared" si="8"/>
        <v>0.5675675675675675</v>
      </c>
      <c r="X37" s="49">
        <v>0.24324324324324326</v>
      </c>
      <c r="Y37" s="90">
        <v>0.2972972972972973</v>
      </c>
      <c r="Z37" s="167">
        <v>0.38</v>
      </c>
      <c r="AA37" s="168">
        <v>0.27</v>
      </c>
      <c r="AB37" s="54">
        <v>0.18</v>
      </c>
    </row>
    <row r="38" spans="1:28" s="178" customFormat="1" ht="13.5" customHeight="1">
      <c r="A38" s="480"/>
      <c r="B38" s="18" t="s">
        <v>33</v>
      </c>
      <c r="C38" s="41">
        <v>0</v>
      </c>
      <c r="D38" s="42">
        <v>3</v>
      </c>
      <c r="E38" s="42">
        <v>2</v>
      </c>
      <c r="F38" s="42">
        <v>12</v>
      </c>
      <c r="G38" s="42">
        <v>1</v>
      </c>
      <c r="H38" s="42">
        <v>0</v>
      </c>
      <c r="I38" s="43">
        <v>1</v>
      </c>
      <c r="J38" s="44">
        <f t="shared" si="0"/>
        <v>19</v>
      </c>
      <c r="K38" s="42">
        <v>9</v>
      </c>
      <c r="L38" s="88">
        <v>17</v>
      </c>
      <c r="M38" s="41">
        <v>1115</v>
      </c>
      <c r="N38" s="42">
        <v>879</v>
      </c>
      <c r="O38" s="47">
        <v>572</v>
      </c>
      <c r="P38" s="48">
        <f t="shared" si="1"/>
        <v>0</v>
      </c>
      <c r="Q38" s="49">
        <f t="shared" si="2"/>
        <v>0.5</v>
      </c>
      <c r="R38" s="49">
        <f t="shared" si="3"/>
        <v>0.4</v>
      </c>
      <c r="S38" s="49">
        <f t="shared" si="4"/>
        <v>1.0909090909090908</v>
      </c>
      <c r="T38" s="49">
        <f t="shared" si="5"/>
        <v>0.25</v>
      </c>
      <c r="U38" s="49">
        <f t="shared" si="6"/>
        <v>0</v>
      </c>
      <c r="V38" s="166">
        <f t="shared" si="7"/>
        <v>0.25</v>
      </c>
      <c r="W38" s="51">
        <f t="shared" si="8"/>
        <v>0.5135135135135135</v>
      </c>
      <c r="X38" s="49">
        <v>0.24324324324324326</v>
      </c>
      <c r="Y38" s="90">
        <v>0.4594594594594595</v>
      </c>
      <c r="Z38" s="167">
        <v>0.36</v>
      </c>
      <c r="AA38" s="168">
        <v>0.29</v>
      </c>
      <c r="AB38" s="54">
        <v>0.19</v>
      </c>
    </row>
    <row r="39" spans="1:28" s="178" customFormat="1" ht="13.5" customHeight="1">
      <c r="A39" s="480">
        <v>9</v>
      </c>
      <c r="B39" s="17" t="s">
        <v>34</v>
      </c>
      <c r="C39" s="128">
        <v>0</v>
      </c>
      <c r="D39" s="129">
        <v>1</v>
      </c>
      <c r="E39" s="129">
        <v>5</v>
      </c>
      <c r="F39" s="129">
        <v>19</v>
      </c>
      <c r="G39" s="129">
        <v>1</v>
      </c>
      <c r="H39" s="129">
        <v>1</v>
      </c>
      <c r="I39" s="130">
        <v>0</v>
      </c>
      <c r="J39" s="74">
        <f t="shared" si="0"/>
        <v>27</v>
      </c>
      <c r="K39" s="129">
        <v>12</v>
      </c>
      <c r="L39" s="92">
        <v>4</v>
      </c>
      <c r="M39" s="128">
        <v>1079</v>
      </c>
      <c r="N39" s="129">
        <v>986</v>
      </c>
      <c r="O39" s="79">
        <v>525</v>
      </c>
      <c r="P39" s="80">
        <f t="shared" si="1"/>
        <v>0</v>
      </c>
      <c r="Q39" s="81">
        <f t="shared" si="2"/>
        <v>0.16666666666666666</v>
      </c>
      <c r="R39" s="81">
        <f t="shared" si="3"/>
        <v>1</v>
      </c>
      <c r="S39" s="81">
        <f t="shared" si="4"/>
        <v>1.7272727272727273</v>
      </c>
      <c r="T39" s="81">
        <f t="shared" si="5"/>
        <v>0.25</v>
      </c>
      <c r="U39" s="81">
        <f t="shared" si="6"/>
        <v>0.25</v>
      </c>
      <c r="V39" s="282">
        <f t="shared" si="7"/>
        <v>0</v>
      </c>
      <c r="W39" s="83">
        <f t="shared" si="8"/>
        <v>0.7297297297297297</v>
      </c>
      <c r="X39" s="81">
        <v>0.32432432432432434</v>
      </c>
      <c r="Y39" s="94">
        <v>0.10810810810810811</v>
      </c>
      <c r="Z39" s="171">
        <v>0.34</v>
      </c>
      <c r="AA39" s="172">
        <v>0.33</v>
      </c>
      <c r="AB39" s="86">
        <v>0.17</v>
      </c>
    </row>
    <row r="40" spans="1:28" s="178" customFormat="1" ht="13.5" customHeight="1">
      <c r="A40" s="480"/>
      <c r="B40" s="18" t="s">
        <v>35</v>
      </c>
      <c r="C40" s="41">
        <v>1</v>
      </c>
      <c r="D40" s="42">
        <v>3</v>
      </c>
      <c r="E40" s="42">
        <v>0</v>
      </c>
      <c r="F40" s="42">
        <v>7</v>
      </c>
      <c r="G40" s="42">
        <v>3</v>
      </c>
      <c r="H40" s="42">
        <v>0</v>
      </c>
      <c r="I40" s="43">
        <v>0</v>
      </c>
      <c r="J40" s="44">
        <f t="shared" si="0"/>
        <v>14</v>
      </c>
      <c r="K40" s="42">
        <v>14</v>
      </c>
      <c r="L40" s="88">
        <v>5</v>
      </c>
      <c r="M40" s="41">
        <v>1008</v>
      </c>
      <c r="N40" s="42">
        <v>1149</v>
      </c>
      <c r="O40" s="47">
        <v>477</v>
      </c>
      <c r="P40" s="48">
        <f t="shared" si="1"/>
        <v>0.3333333333333333</v>
      </c>
      <c r="Q40" s="49">
        <f t="shared" si="2"/>
        <v>0.5</v>
      </c>
      <c r="R40" s="49">
        <f t="shared" si="3"/>
        <v>0</v>
      </c>
      <c r="S40" s="49">
        <f t="shared" si="4"/>
        <v>0.6363636363636364</v>
      </c>
      <c r="T40" s="49">
        <f t="shared" si="5"/>
        <v>0.75</v>
      </c>
      <c r="U40" s="49">
        <f t="shared" si="6"/>
        <v>0</v>
      </c>
      <c r="V40" s="50">
        <f t="shared" si="7"/>
        <v>0</v>
      </c>
      <c r="W40" s="51">
        <f t="shared" si="8"/>
        <v>0.3783783783783784</v>
      </c>
      <c r="X40" s="49">
        <v>0.3783783783783784</v>
      </c>
      <c r="Y40" s="90">
        <v>0.13513513513513514</v>
      </c>
      <c r="Z40" s="167">
        <v>0.32</v>
      </c>
      <c r="AA40" s="168">
        <v>0.38</v>
      </c>
      <c r="AB40" s="54">
        <v>0.16</v>
      </c>
    </row>
    <row r="41" spans="1:28" s="178" customFormat="1" ht="13.5" customHeight="1">
      <c r="A41" s="480"/>
      <c r="B41" s="18" t="s">
        <v>36</v>
      </c>
      <c r="C41" s="41">
        <v>1</v>
      </c>
      <c r="D41" s="42">
        <v>2</v>
      </c>
      <c r="E41" s="42">
        <v>2</v>
      </c>
      <c r="F41" s="42">
        <v>11</v>
      </c>
      <c r="G41" s="42">
        <v>2</v>
      </c>
      <c r="H41" s="42">
        <v>0</v>
      </c>
      <c r="I41" s="43">
        <v>0</v>
      </c>
      <c r="J41" s="44">
        <f t="shared" si="0"/>
        <v>18</v>
      </c>
      <c r="K41" s="42">
        <v>5</v>
      </c>
      <c r="L41" s="88">
        <v>2</v>
      </c>
      <c r="M41" s="41">
        <v>832</v>
      </c>
      <c r="N41" s="42">
        <v>1030</v>
      </c>
      <c r="O41" s="47">
        <v>412</v>
      </c>
      <c r="P41" s="48">
        <f t="shared" si="1"/>
        <v>0.3333333333333333</v>
      </c>
      <c r="Q41" s="49">
        <f t="shared" si="2"/>
        <v>0.3333333333333333</v>
      </c>
      <c r="R41" s="49">
        <f t="shared" si="3"/>
        <v>0.4</v>
      </c>
      <c r="S41" s="49">
        <f t="shared" si="4"/>
        <v>1</v>
      </c>
      <c r="T41" s="49">
        <f t="shared" si="5"/>
        <v>0.5</v>
      </c>
      <c r="U41" s="49">
        <f t="shared" si="6"/>
        <v>0</v>
      </c>
      <c r="V41" s="50">
        <f t="shared" si="7"/>
        <v>0</v>
      </c>
      <c r="W41" s="51">
        <f t="shared" si="8"/>
        <v>0.4864864864864865</v>
      </c>
      <c r="X41" s="49">
        <v>0.13513513513513514</v>
      </c>
      <c r="Y41" s="90">
        <v>0.05405405405405406</v>
      </c>
      <c r="Z41" s="167">
        <v>0.27</v>
      </c>
      <c r="AA41" s="168">
        <v>0.34</v>
      </c>
      <c r="AB41" s="54">
        <v>0.14</v>
      </c>
    </row>
    <row r="42" spans="1:28" s="178" customFormat="1" ht="13.5" customHeight="1">
      <c r="A42" s="480"/>
      <c r="B42" s="18" t="s">
        <v>37</v>
      </c>
      <c r="C42" s="41">
        <v>1</v>
      </c>
      <c r="D42" s="42">
        <v>0</v>
      </c>
      <c r="E42" s="42">
        <v>3</v>
      </c>
      <c r="F42" s="42">
        <v>0</v>
      </c>
      <c r="G42" s="42">
        <v>0</v>
      </c>
      <c r="H42" s="42">
        <v>0</v>
      </c>
      <c r="I42" s="43">
        <v>1</v>
      </c>
      <c r="J42" s="44">
        <f t="shared" si="0"/>
        <v>5</v>
      </c>
      <c r="K42" s="42">
        <v>0</v>
      </c>
      <c r="L42" s="88">
        <v>1</v>
      </c>
      <c r="M42" s="41">
        <v>534</v>
      </c>
      <c r="N42" s="42">
        <v>647</v>
      </c>
      <c r="O42" s="47">
        <v>318</v>
      </c>
      <c r="P42" s="48">
        <f t="shared" si="1"/>
        <v>0.3333333333333333</v>
      </c>
      <c r="Q42" s="49">
        <f t="shared" si="2"/>
        <v>0</v>
      </c>
      <c r="R42" s="49">
        <f t="shared" si="3"/>
        <v>0.6</v>
      </c>
      <c r="S42" s="49">
        <f t="shared" si="4"/>
        <v>0</v>
      </c>
      <c r="T42" s="49">
        <f t="shared" si="5"/>
        <v>0</v>
      </c>
      <c r="U42" s="49">
        <f t="shared" si="6"/>
        <v>0</v>
      </c>
      <c r="V42" s="50">
        <f t="shared" si="7"/>
        <v>0.25</v>
      </c>
      <c r="W42" s="51">
        <f t="shared" si="8"/>
        <v>0.13513513513513514</v>
      </c>
      <c r="X42" s="49">
        <v>0</v>
      </c>
      <c r="Y42" s="90">
        <v>0.02702702702702703</v>
      </c>
      <c r="Z42" s="167">
        <v>0.17</v>
      </c>
      <c r="AA42" s="168">
        <v>0.21</v>
      </c>
      <c r="AB42" s="54">
        <v>0.11</v>
      </c>
    </row>
    <row r="43" spans="1:28" s="178" customFormat="1" ht="13.5" customHeight="1">
      <c r="A43" s="480"/>
      <c r="B43" s="174" t="s">
        <v>38</v>
      </c>
      <c r="C43" s="56">
        <v>0</v>
      </c>
      <c r="D43" s="57">
        <v>1</v>
      </c>
      <c r="E43" s="57">
        <v>7</v>
      </c>
      <c r="F43" s="57">
        <v>10</v>
      </c>
      <c r="G43" s="57">
        <v>0</v>
      </c>
      <c r="H43" s="57">
        <v>0</v>
      </c>
      <c r="I43" s="58">
        <v>2</v>
      </c>
      <c r="J43" s="59">
        <f t="shared" si="0"/>
        <v>20</v>
      </c>
      <c r="K43" s="57">
        <v>1</v>
      </c>
      <c r="L43" s="175">
        <v>0</v>
      </c>
      <c r="M43" s="56">
        <v>509</v>
      </c>
      <c r="N43" s="57">
        <v>531</v>
      </c>
      <c r="O43" s="62">
        <v>176</v>
      </c>
      <c r="P43" s="63">
        <f t="shared" si="1"/>
        <v>0</v>
      </c>
      <c r="Q43" s="64">
        <f t="shared" si="2"/>
        <v>0.16666666666666666</v>
      </c>
      <c r="R43" s="64">
        <f t="shared" si="3"/>
        <v>1.4</v>
      </c>
      <c r="S43" s="64">
        <f t="shared" si="4"/>
        <v>0.9090909090909091</v>
      </c>
      <c r="T43" s="64">
        <f t="shared" si="5"/>
        <v>0</v>
      </c>
      <c r="U43" s="64">
        <f t="shared" si="6"/>
        <v>0</v>
      </c>
      <c r="V43" s="65">
        <f t="shared" si="7"/>
        <v>0.5</v>
      </c>
      <c r="W43" s="66">
        <f t="shared" si="8"/>
        <v>0.5405405405405406</v>
      </c>
      <c r="X43" s="64">
        <v>0.02702702702702703</v>
      </c>
      <c r="Y43" s="177">
        <v>0</v>
      </c>
      <c r="Z43" s="179">
        <v>0.16</v>
      </c>
      <c r="AA43" s="180">
        <v>0.18</v>
      </c>
      <c r="AB43" s="69">
        <v>0.06</v>
      </c>
    </row>
    <row r="44" spans="1:28" s="178" customFormat="1" ht="13.5" customHeight="1">
      <c r="A44" s="480">
        <v>10</v>
      </c>
      <c r="B44" s="17" t="s">
        <v>39</v>
      </c>
      <c r="C44" s="128">
        <v>0</v>
      </c>
      <c r="D44" s="129">
        <v>0</v>
      </c>
      <c r="E44" s="129">
        <v>1</v>
      </c>
      <c r="F44" s="129">
        <v>2</v>
      </c>
      <c r="G44" s="129">
        <v>0</v>
      </c>
      <c r="H44" s="129">
        <v>0</v>
      </c>
      <c r="I44" s="130">
        <v>0</v>
      </c>
      <c r="J44" s="74">
        <f t="shared" si="0"/>
        <v>3</v>
      </c>
      <c r="K44" s="129">
        <v>3</v>
      </c>
      <c r="L44" s="92">
        <v>5</v>
      </c>
      <c r="M44" s="128">
        <v>441</v>
      </c>
      <c r="N44" s="129">
        <v>589</v>
      </c>
      <c r="O44" s="79">
        <v>245</v>
      </c>
      <c r="P44" s="80">
        <f t="shared" si="1"/>
        <v>0</v>
      </c>
      <c r="Q44" s="81">
        <f t="shared" si="2"/>
        <v>0</v>
      </c>
      <c r="R44" s="81">
        <f t="shared" si="3"/>
        <v>0.2</v>
      </c>
      <c r="S44" s="81">
        <f t="shared" si="4"/>
        <v>0.18181818181818182</v>
      </c>
      <c r="T44" s="81">
        <f t="shared" si="5"/>
        <v>0</v>
      </c>
      <c r="U44" s="81">
        <f t="shared" si="6"/>
        <v>0</v>
      </c>
      <c r="V44" s="82">
        <f t="shared" si="7"/>
        <v>0</v>
      </c>
      <c r="W44" s="83">
        <f t="shared" si="8"/>
        <v>0.08108108108108109</v>
      </c>
      <c r="X44" s="81">
        <v>0.08108108108108109</v>
      </c>
      <c r="Y44" s="94">
        <v>0.13513513513513514</v>
      </c>
      <c r="Z44" s="171">
        <v>0.14</v>
      </c>
      <c r="AA44" s="172">
        <v>0.2</v>
      </c>
      <c r="AB44" s="86">
        <v>0.08</v>
      </c>
    </row>
    <row r="45" spans="1:28" s="178" customFormat="1" ht="13.5" customHeight="1">
      <c r="A45" s="480"/>
      <c r="B45" s="18" t="s">
        <v>40</v>
      </c>
      <c r="C45" s="41">
        <v>0</v>
      </c>
      <c r="D45" s="42">
        <v>2</v>
      </c>
      <c r="E45" s="42">
        <v>1</v>
      </c>
      <c r="F45" s="42">
        <v>8</v>
      </c>
      <c r="G45" s="42">
        <v>1</v>
      </c>
      <c r="H45" s="42">
        <v>0</v>
      </c>
      <c r="I45" s="43">
        <v>0</v>
      </c>
      <c r="J45" s="44">
        <f t="shared" si="0"/>
        <v>12</v>
      </c>
      <c r="K45" s="42">
        <v>0</v>
      </c>
      <c r="L45" s="88">
        <v>0</v>
      </c>
      <c r="M45" s="41">
        <v>402</v>
      </c>
      <c r="N45" s="42">
        <v>531</v>
      </c>
      <c r="O45" s="47">
        <v>225</v>
      </c>
      <c r="P45" s="48">
        <f t="shared" si="1"/>
        <v>0</v>
      </c>
      <c r="Q45" s="49">
        <f t="shared" si="2"/>
        <v>0.3333333333333333</v>
      </c>
      <c r="R45" s="49">
        <f t="shared" si="3"/>
        <v>0.2</v>
      </c>
      <c r="S45" s="49">
        <f t="shared" si="4"/>
        <v>0.7272727272727273</v>
      </c>
      <c r="T45" s="49">
        <f t="shared" si="5"/>
        <v>0.25</v>
      </c>
      <c r="U45" s="49">
        <f t="shared" si="6"/>
        <v>0</v>
      </c>
      <c r="V45" s="166">
        <f t="shared" si="7"/>
        <v>0</v>
      </c>
      <c r="W45" s="51">
        <f t="shared" si="8"/>
        <v>0.32432432432432434</v>
      </c>
      <c r="X45" s="49">
        <v>0</v>
      </c>
      <c r="Y45" s="90">
        <v>0</v>
      </c>
      <c r="Z45" s="167">
        <v>0.13</v>
      </c>
      <c r="AA45" s="168">
        <v>0.18</v>
      </c>
      <c r="AB45" s="54">
        <v>0.07</v>
      </c>
    </row>
    <row r="46" spans="1:28" s="178" customFormat="1" ht="13.5" customHeight="1">
      <c r="A46" s="480"/>
      <c r="B46" s="18" t="s">
        <v>41</v>
      </c>
      <c r="C46" s="41">
        <v>0</v>
      </c>
      <c r="D46" s="42">
        <v>0</v>
      </c>
      <c r="E46" s="42">
        <v>4</v>
      </c>
      <c r="F46" s="42">
        <v>2</v>
      </c>
      <c r="G46" s="42">
        <v>3</v>
      </c>
      <c r="H46" s="42">
        <v>0</v>
      </c>
      <c r="I46" s="43">
        <v>0</v>
      </c>
      <c r="J46" s="44">
        <f t="shared" si="0"/>
        <v>9</v>
      </c>
      <c r="K46" s="42">
        <v>3</v>
      </c>
      <c r="L46" s="88">
        <v>1</v>
      </c>
      <c r="M46" s="41">
        <v>445</v>
      </c>
      <c r="N46" s="42">
        <v>610</v>
      </c>
      <c r="O46" s="47">
        <v>219</v>
      </c>
      <c r="P46" s="48">
        <f t="shared" si="1"/>
        <v>0</v>
      </c>
      <c r="Q46" s="49">
        <f t="shared" si="2"/>
        <v>0</v>
      </c>
      <c r="R46" s="49">
        <f t="shared" si="3"/>
        <v>0.8</v>
      </c>
      <c r="S46" s="49">
        <f t="shared" si="4"/>
        <v>0.18181818181818182</v>
      </c>
      <c r="T46" s="49">
        <f t="shared" si="5"/>
        <v>0.75</v>
      </c>
      <c r="U46" s="49">
        <f t="shared" si="6"/>
        <v>0</v>
      </c>
      <c r="V46" s="166">
        <f t="shared" si="7"/>
        <v>0</v>
      </c>
      <c r="W46" s="51">
        <f t="shared" si="8"/>
        <v>0.24324324324324326</v>
      </c>
      <c r="X46" s="49">
        <v>0.08108108108108109</v>
      </c>
      <c r="Y46" s="90">
        <v>0.02702702702702703</v>
      </c>
      <c r="Z46" s="167">
        <v>0.14</v>
      </c>
      <c r="AA46" s="168">
        <v>0.2</v>
      </c>
      <c r="AB46" s="54">
        <v>0.07</v>
      </c>
    </row>
    <row r="47" spans="1:28" s="178" customFormat="1" ht="13.5" customHeight="1">
      <c r="A47" s="480"/>
      <c r="B47" s="18" t="s">
        <v>42</v>
      </c>
      <c r="C47" s="41">
        <v>0</v>
      </c>
      <c r="D47" s="42">
        <v>0</v>
      </c>
      <c r="E47" s="42">
        <v>3</v>
      </c>
      <c r="F47" s="42">
        <v>1</v>
      </c>
      <c r="G47" s="42">
        <v>1</v>
      </c>
      <c r="H47" s="42">
        <v>1</v>
      </c>
      <c r="I47" s="43">
        <v>0</v>
      </c>
      <c r="J47" s="44">
        <f t="shared" si="0"/>
        <v>6</v>
      </c>
      <c r="K47" s="42">
        <v>2</v>
      </c>
      <c r="L47" s="88">
        <v>1</v>
      </c>
      <c r="M47" s="41">
        <v>483</v>
      </c>
      <c r="N47" s="42">
        <v>607</v>
      </c>
      <c r="O47" s="47">
        <v>253</v>
      </c>
      <c r="P47" s="48">
        <f t="shared" si="1"/>
        <v>0</v>
      </c>
      <c r="Q47" s="49">
        <f t="shared" si="2"/>
        <v>0</v>
      </c>
      <c r="R47" s="49">
        <f t="shared" si="3"/>
        <v>0.6</v>
      </c>
      <c r="S47" s="49">
        <f t="shared" si="4"/>
        <v>0.09090909090909091</v>
      </c>
      <c r="T47" s="49">
        <f t="shared" si="5"/>
        <v>0.25</v>
      </c>
      <c r="U47" s="49">
        <f t="shared" si="6"/>
        <v>0.25</v>
      </c>
      <c r="V47" s="166">
        <f t="shared" si="7"/>
        <v>0</v>
      </c>
      <c r="W47" s="51">
        <f t="shared" si="8"/>
        <v>0.16216216216216217</v>
      </c>
      <c r="X47" s="49">
        <v>0.05405405405405406</v>
      </c>
      <c r="Y47" s="90">
        <v>0.02702702702702703</v>
      </c>
      <c r="Z47" s="167">
        <v>0.15</v>
      </c>
      <c r="AA47" s="168">
        <v>0.2</v>
      </c>
      <c r="AB47" s="54">
        <v>0.08</v>
      </c>
    </row>
    <row r="48" spans="1:28" s="178" customFormat="1" ht="13.5" customHeight="1">
      <c r="A48" s="480">
        <v>11</v>
      </c>
      <c r="B48" s="17" t="s">
        <v>43</v>
      </c>
      <c r="C48" s="128">
        <v>0</v>
      </c>
      <c r="D48" s="129">
        <v>1</v>
      </c>
      <c r="E48" s="129">
        <v>2</v>
      </c>
      <c r="F48" s="129">
        <v>0</v>
      </c>
      <c r="G48" s="129">
        <v>0</v>
      </c>
      <c r="H48" s="129">
        <v>0</v>
      </c>
      <c r="I48" s="130">
        <v>0</v>
      </c>
      <c r="J48" s="74">
        <f t="shared" si="0"/>
        <v>3</v>
      </c>
      <c r="K48" s="129">
        <v>3</v>
      </c>
      <c r="L48" s="92">
        <v>0</v>
      </c>
      <c r="M48" s="128">
        <v>599</v>
      </c>
      <c r="N48" s="129">
        <v>675</v>
      </c>
      <c r="O48" s="79">
        <v>228</v>
      </c>
      <c r="P48" s="80">
        <f t="shared" si="1"/>
        <v>0</v>
      </c>
      <c r="Q48" s="81">
        <f t="shared" si="2"/>
        <v>0.16666666666666666</v>
      </c>
      <c r="R48" s="81">
        <f t="shared" si="3"/>
        <v>0.4</v>
      </c>
      <c r="S48" s="81">
        <f t="shared" si="4"/>
        <v>0</v>
      </c>
      <c r="T48" s="81">
        <f t="shared" si="5"/>
        <v>0</v>
      </c>
      <c r="U48" s="81">
        <f t="shared" si="6"/>
        <v>0</v>
      </c>
      <c r="V48" s="282">
        <f t="shared" si="7"/>
        <v>0</v>
      </c>
      <c r="W48" s="83">
        <f t="shared" si="8"/>
        <v>0.08108108108108109</v>
      </c>
      <c r="X48" s="81">
        <v>0.08108108108108109</v>
      </c>
      <c r="Y48" s="94">
        <v>0</v>
      </c>
      <c r="Z48" s="171">
        <v>0.19</v>
      </c>
      <c r="AA48" s="172">
        <v>0.22</v>
      </c>
      <c r="AB48" s="86">
        <v>0.08</v>
      </c>
    </row>
    <row r="49" spans="1:28" s="178" customFormat="1" ht="13.5" customHeight="1">
      <c r="A49" s="480"/>
      <c r="B49" s="18" t="s">
        <v>44</v>
      </c>
      <c r="C49" s="41">
        <v>0</v>
      </c>
      <c r="D49" s="42">
        <v>1</v>
      </c>
      <c r="E49" s="42">
        <v>2</v>
      </c>
      <c r="F49" s="42">
        <v>1</v>
      </c>
      <c r="G49" s="42">
        <v>1</v>
      </c>
      <c r="H49" s="42">
        <v>0</v>
      </c>
      <c r="I49" s="43">
        <v>0</v>
      </c>
      <c r="J49" s="44">
        <f t="shared" si="0"/>
        <v>5</v>
      </c>
      <c r="K49" s="42">
        <v>3</v>
      </c>
      <c r="L49" s="43">
        <v>1</v>
      </c>
      <c r="M49" s="41">
        <v>754</v>
      </c>
      <c r="N49" s="42">
        <v>941</v>
      </c>
      <c r="O49" s="47">
        <v>236</v>
      </c>
      <c r="P49" s="48">
        <f t="shared" si="1"/>
        <v>0</v>
      </c>
      <c r="Q49" s="49">
        <f t="shared" si="2"/>
        <v>0.16666666666666666</v>
      </c>
      <c r="R49" s="49">
        <f t="shared" si="3"/>
        <v>0.4</v>
      </c>
      <c r="S49" s="49">
        <f t="shared" si="4"/>
        <v>0.09090909090909091</v>
      </c>
      <c r="T49" s="49">
        <f t="shared" si="5"/>
        <v>0.25</v>
      </c>
      <c r="U49" s="49">
        <f t="shared" si="6"/>
        <v>0</v>
      </c>
      <c r="V49" s="50">
        <f t="shared" si="7"/>
        <v>0</v>
      </c>
      <c r="W49" s="51">
        <f t="shared" si="8"/>
        <v>0.13513513513513514</v>
      </c>
      <c r="X49" s="49">
        <v>0.08108108108108109</v>
      </c>
      <c r="Y49" s="90">
        <v>0.02702702702702703</v>
      </c>
      <c r="Z49" s="167">
        <v>0.24</v>
      </c>
      <c r="AA49" s="168">
        <v>0.31</v>
      </c>
      <c r="AB49" s="54">
        <v>0.08</v>
      </c>
    </row>
    <row r="50" spans="1:28" s="178" customFormat="1" ht="13.5" customHeight="1">
      <c r="A50" s="480"/>
      <c r="B50" s="18" t="s">
        <v>45</v>
      </c>
      <c r="C50" s="41">
        <v>0</v>
      </c>
      <c r="D50" s="42">
        <v>1</v>
      </c>
      <c r="E50" s="42">
        <v>0</v>
      </c>
      <c r="F50" s="42">
        <v>1</v>
      </c>
      <c r="G50" s="42">
        <v>0</v>
      </c>
      <c r="H50" s="42">
        <v>0</v>
      </c>
      <c r="I50" s="43">
        <v>0</v>
      </c>
      <c r="J50" s="44">
        <f t="shared" si="0"/>
        <v>2</v>
      </c>
      <c r="K50" s="42">
        <v>2</v>
      </c>
      <c r="L50" s="43">
        <v>0</v>
      </c>
      <c r="M50" s="41">
        <v>800</v>
      </c>
      <c r="N50" s="42">
        <v>1070</v>
      </c>
      <c r="O50" s="181">
        <v>274</v>
      </c>
      <c r="P50" s="48">
        <f t="shared" si="1"/>
        <v>0</v>
      </c>
      <c r="Q50" s="49">
        <f t="shared" si="2"/>
        <v>0.16666666666666666</v>
      </c>
      <c r="R50" s="49">
        <f t="shared" si="3"/>
        <v>0</v>
      </c>
      <c r="S50" s="49">
        <f t="shared" si="4"/>
        <v>0.09090909090909091</v>
      </c>
      <c r="T50" s="49">
        <f t="shared" si="5"/>
        <v>0</v>
      </c>
      <c r="U50" s="49">
        <f t="shared" si="6"/>
        <v>0</v>
      </c>
      <c r="V50" s="50">
        <f t="shared" si="7"/>
        <v>0</v>
      </c>
      <c r="W50" s="51">
        <f t="shared" si="8"/>
        <v>0.05405405405405406</v>
      </c>
      <c r="X50" s="49">
        <v>0.05405405405405406</v>
      </c>
      <c r="Y50" s="90">
        <v>0</v>
      </c>
      <c r="Z50" s="167">
        <v>0.25</v>
      </c>
      <c r="AA50" s="168">
        <v>0.35</v>
      </c>
      <c r="AB50" s="182">
        <v>0.09</v>
      </c>
    </row>
    <row r="51" spans="1:28" s="178" customFormat="1" ht="13.5" customHeight="1">
      <c r="A51" s="480"/>
      <c r="B51" s="18" t="s">
        <v>46</v>
      </c>
      <c r="C51" s="41">
        <v>0</v>
      </c>
      <c r="D51" s="42">
        <v>0</v>
      </c>
      <c r="E51" s="42">
        <v>3</v>
      </c>
      <c r="F51" s="42">
        <v>2</v>
      </c>
      <c r="G51" s="42">
        <v>1</v>
      </c>
      <c r="H51" s="42">
        <v>0</v>
      </c>
      <c r="I51" s="43">
        <v>0</v>
      </c>
      <c r="J51" s="44">
        <f t="shared" si="0"/>
        <v>6</v>
      </c>
      <c r="K51" s="42">
        <v>2</v>
      </c>
      <c r="L51" s="43">
        <v>3</v>
      </c>
      <c r="M51" s="41">
        <v>908</v>
      </c>
      <c r="N51" s="42">
        <v>1210</v>
      </c>
      <c r="O51" s="181">
        <v>326</v>
      </c>
      <c r="P51" s="48">
        <f t="shared" si="1"/>
        <v>0</v>
      </c>
      <c r="Q51" s="49">
        <f t="shared" si="2"/>
        <v>0</v>
      </c>
      <c r="R51" s="49">
        <f t="shared" si="3"/>
        <v>0.6</v>
      </c>
      <c r="S51" s="49">
        <f t="shared" si="4"/>
        <v>0.18181818181818182</v>
      </c>
      <c r="T51" s="49">
        <f t="shared" si="5"/>
        <v>0.25</v>
      </c>
      <c r="U51" s="49">
        <f t="shared" si="6"/>
        <v>0</v>
      </c>
      <c r="V51" s="50">
        <f t="shared" si="7"/>
        <v>0</v>
      </c>
      <c r="W51" s="51">
        <f t="shared" si="8"/>
        <v>0.16216216216216217</v>
      </c>
      <c r="X51" s="49">
        <v>0.05405405405405406</v>
      </c>
      <c r="Y51" s="50">
        <v>0.08108108108108109</v>
      </c>
      <c r="Z51" s="167">
        <v>0.29</v>
      </c>
      <c r="AA51" s="168">
        <v>0.4</v>
      </c>
      <c r="AB51" s="182">
        <v>0.11</v>
      </c>
    </row>
    <row r="52" spans="1:28" s="178" customFormat="1" ht="13.5" customHeight="1">
      <c r="A52" s="480">
        <v>12</v>
      </c>
      <c r="B52" s="17" t="s">
        <v>47</v>
      </c>
      <c r="C52" s="128">
        <v>0</v>
      </c>
      <c r="D52" s="129">
        <v>2</v>
      </c>
      <c r="E52" s="129">
        <v>0</v>
      </c>
      <c r="F52" s="129">
        <v>2</v>
      </c>
      <c r="G52" s="129">
        <v>0</v>
      </c>
      <c r="H52" s="129">
        <v>0</v>
      </c>
      <c r="I52" s="130">
        <v>0</v>
      </c>
      <c r="J52" s="74">
        <f t="shared" si="0"/>
        <v>4</v>
      </c>
      <c r="K52" s="129">
        <v>3</v>
      </c>
      <c r="L52" s="130">
        <v>3</v>
      </c>
      <c r="M52" s="128">
        <v>1146</v>
      </c>
      <c r="N52" s="129">
        <v>1472</v>
      </c>
      <c r="O52" s="183">
        <v>313</v>
      </c>
      <c r="P52" s="80">
        <f t="shared" si="1"/>
        <v>0</v>
      </c>
      <c r="Q52" s="81">
        <f t="shared" si="2"/>
        <v>0.3333333333333333</v>
      </c>
      <c r="R52" s="81">
        <f t="shared" si="3"/>
        <v>0</v>
      </c>
      <c r="S52" s="81">
        <f t="shared" si="4"/>
        <v>0.18181818181818182</v>
      </c>
      <c r="T52" s="81">
        <f t="shared" si="5"/>
        <v>0</v>
      </c>
      <c r="U52" s="81">
        <f t="shared" si="6"/>
        <v>0</v>
      </c>
      <c r="V52" s="82">
        <f t="shared" si="7"/>
        <v>0</v>
      </c>
      <c r="W52" s="83">
        <f t="shared" si="8"/>
        <v>0.10810810810810811</v>
      </c>
      <c r="X52" s="81">
        <v>0.08108108108108109</v>
      </c>
      <c r="Y52" s="82">
        <v>0.08108108108108109</v>
      </c>
      <c r="Z52" s="171">
        <v>0.36</v>
      </c>
      <c r="AA52" s="172">
        <v>0.49</v>
      </c>
      <c r="AB52" s="184">
        <v>0.1</v>
      </c>
    </row>
    <row r="53" spans="1:28" s="178" customFormat="1" ht="13.5" customHeight="1">
      <c r="A53" s="480"/>
      <c r="B53" s="18" t="s">
        <v>48</v>
      </c>
      <c r="C53" s="41">
        <v>0</v>
      </c>
      <c r="D53" s="42">
        <v>7</v>
      </c>
      <c r="E53" s="42">
        <v>1</v>
      </c>
      <c r="F53" s="42">
        <v>4</v>
      </c>
      <c r="G53" s="42">
        <v>0</v>
      </c>
      <c r="H53" s="42">
        <v>0</v>
      </c>
      <c r="I53" s="43">
        <v>0</v>
      </c>
      <c r="J53" s="44">
        <f t="shared" si="0"/>
        <v>12</v>
      </c>
      <c r="K53" s="42">
        <v>5</v>
      </c>
      <c r="L53" s="43">
        <v>1</v>
      </c>
      <c r="M53" s="41">
        <v>1231</v>
      </c>
      <c r="N53" s="42">
        <v>1789</v>
      </c>
      <c r="O53" s="181">
        <v>398</v>
      </c>
      <c r="P53" s="48">
        <f t="shared" si="1"/>
        <v>0</v>
      </c>
      <c r="Q53" s="49">
        <f t="shared" si="2"/>
        <v>1.1666666666666667</v>
      </c>
      <c r="R53" s="49">
        <f t="shared" si="3"/>
        <v>0.2</v>
      </c>
      <c r="S53" s="49">
        <f t="shared" si="4"/>
        <v>0.36363636363636365</v>
      </c>
      <c r="T53" s="49">
        <f t="shared" si="5"/>
        <v>0</v>
      </c>
      <c r="U53" s="49">
        <f t="shared" si="6"/>
        <v>0</v>
      </c>
      <c r="V53" s="166">
        <f t="shared" si="7"/>
        <v>0</v>
      </c>
      <c r="W53" s="51">
        <f t="shared" si="8"/>
        <v>0.32432432432432434</v>
      </c>
      <c r="X53" s="49">
        <v>0.13513513513513514</v>
      </c>
      <c r="Y53" s="50">
        <v>0.02702702702702703</v>
      </c>
      <c r="Z53" s="167">
        <v>0.39</v>
      </c>
      <c r="AA53" s="168">
        <v>0.59</v>
      </c>
      <c r="AB53" s="182">
        <v>0.13</v>
      </c>
    </row>
    <row r="54" spans="1:28" s="178" customFormat="1" ht="13.5" customHeight="1">
      <c r="A54" s="480"/>
      <c r="B54" s="18" t="s">
        <v>49</v>
      </c>
      <c r="C54" s="41">
        <v>0</v>
      </c>
      <c r="D54" s="42">
        <v>5</v>
      </c>
      <c r="E54" s="42">
        <v>3</v>
      </c>
      <c r="F54" s="42">
        <v>3</v>
      </c>
      <c r="G54" s="42">
        <v>1</v>
      </c>
      <c r="H54" s="42">
        <v>0</v>
      </c>
      <c r="I54" s="43">
        <v>0</v>
      </c>
      <c r="J54" s="44">
        <f t="shared" si="0"/>
        <v>12</v>
      </c>
      <c r="K54" s="42">
        <v>6</v>
      </c>
      <c r="L54" s="43">
        <v>4</v>
      </c>
      <c r="M54" s="41">
        <v>1597</v>
      </c>
      <c r="N54" s="42">
        <v>2044</v>
      </c>
      <c r="O54" s="181">
        <v>403</v>
      </c>
      <c r="P54" s="48">
        <f t="shared" si="1"/>
        <v>0</v>
      </c>
      <c r="Q54" s="49">
        <f t="shared" si="2"/>
        <v>0.8333333333333334</v>
      </c>
      <c r="R54" s="49">
        <f t="shared" si="3"/>
        <v>0.6</v>
      </c>
      <c r="S54" s="49">
        <f t="shared" si="4"/>
        <v>0.2727272727272727</v>
      </c>
      <c r="T54" s="49">
        <f t="shared" si="5"/>
        <v>0.25</v>
      </c>
      <c r="U54" s="49">
        <f t="shared" si="6"/>
        <v>0</v>
      </c>
      <c r="V54" s="50">
        <f t="shared" si="7"/>
        <v>0</v>
      </c>
      <c r="W54" s="51">
        <f t="shared" si="8"/>
        <v>0.32432432432432434</v>
      </c>
      <c r="X54" s="49">
        <v>0.16216216216216217</v>
      </c>
      <c r="Y54" s="50">
        <v>0.10810810810810811</v>
      </c>
      <c r="Z54" s="167">
        <v>0.51</v>
      </c>
      <c r="AA54" s="168">
        <v>0.67</v>
      </c>
      <c r="AB54" s="182">
        <v>0.13</v>
      </c>
    </row>
    <row r="55" spans="1:28" s="178" customFormat="1" ht="13.5" customHeight="1">
      <c r="A55" s="480"/>
      <c r="B55" s="18" t="s">
        <v>50</v>
      </c>
      <c r="C55" s="41">
        <v>0</v>
      </c>
      <c r="D55" s="42">
        <v>3</v>
      </c>
      <c r="E55" s="42">
        <v>6</v>
      </c>
      <c r="F55" s="42">
        <v>3</v>
      </c>
      <c r="G55" s="42">
        <v>0</v>
      </c>
      <c r="H55" s="42">
        <v>1</v>
      </c>
      <c r="I55" s="43">
        <v>0</v>
      </c>
      <c r="J55" s="44">
        <f t="shared" si="0"/>
        <v>13</v>
      </c>
      <c r="K55" s="42">
        <v>3</v>
      </c>
      <c r="L55" s="43">
        <v>7</v>
      </c>
      <c r="M55" s="41">
        <v>1443</v>
      </c>
      <c r="N55" s="42">
        <v>1990</v>
      </c>
      <c r="O55" s="181">
        <v>476</v>
      </c>
      <c r="P55" s="48">
        <f t="shared" si="1"/>
        <v>0</v>
      </c>
      <c r="Q55" s="49">
        <f t="shared" si="2"/>
        <v>0.5</v>
      </c>
      <c r="R55" s="49">
        <f t="shared" si="3"/>
        <v>1.2</v>
      </c>
      <c r="S55" s="49">
        <f t="shared" si="4"/>
        <v>0.2727272727272727</v>
      </c>
      <c r="T55" s="49">
        <f t="shared" si="5"/>
        <v>0</v>
      </c>
      <c r="U55" s="49">
        <f t="shared" si="6"/>
        <v>0.25</v>
      </c>
      <c r="V55" s="50">
        <f t="shared" si="7"/>
        <v>0</v>
      </c>
      <c r="W55" s="51">
        <f t="shared" si="8"/>
        <v>0.35135135135135137</v>
      </c>
      <c r="X55" s="49">
        <v>0.08108108108108109</v>
      </c>
      <c r="Y55" s="50">
        <v>0.1891891891891892</v>
      </c>
      <c r="Z55" s="167">
        <v>0.46</v>
      </c>
      <c r="AA55" s="168">
        <v>0.66</v>
      </c>
      <c r="AB55" s="182">
        <v>0.16</v>
      </c>
    </row>
    <row r="56" spans="1:28" s="178" customFormat="1" ht="13.5" customHeight="1">
      <c r="A56" s="480"/>
      <c r="B56" s="18" t="s">
        <v>51</v>
      </c>
      <c r="C56" s="41">
        <v>0</v>
      </c>
      <c r="D56" s="42">
        <v>4</v>
      </c>
      <c r="E56" s="42">
        <v>3</v>
      </c>
      <c r="F56" s="42">
        <v>2</v>
      </c>
      <c r="G56" s="42">
        <v>2</v>
      </c>
      <c r="H56" s="42">
        <v>1</v>
      </c>
      <c r="I56" s="43">
        <v>0</v>
      </c>
      <c r="J56" s="44">
        <f t="shared" si="0"/>
        <v>12</v>
      </c>
      <c r="K56" s="42">
        <v>3</v>
      </c>
      <c r="L56" s="43">
        <v>4</v>
      </c>
      <c r="M56" s="41">
        <v>1105</v>
      </c>
      <c r="N56" s="42">
        <v>1374</v>
      </c>
      <c r="O56" s="181">
        <v>418</v>
      </c>
      <c r="P56" s="48">
        <f t="shared" si="1"/>
        <v>0</v>
      </c>
      <c r="Q56" s="49">
        <f t="shared" si="2"/>
        <v>0.6666666666666666</v>
      </c>
      <c r="R56" s="49">
        <f t="shared" si="3"/>
        <v>0.6</v>
      </c>
      <c r="S56" s="49">
        <f t="shared" si="4"/>
        <v>0.18181818181818182</v>
      </c>
      <c r="T56" s="49">
        <f t="shared" si="5"/>
        <v>0.5</v>
      </c>
      <c r="U56" s="49">
        <f t="shared" si="6"/>
        <v>0.25</v>
      </c>
      <c r="V56" s="50">
        <f t="shared" si="7"/>
        <v>0</v>
      </c>
      <c r="W56" s="51">
        <f t="shared" si="8"/>
        <v>0.32432432432432434</v>
      </c>
      <c r="X56" s="49">
        <v>0.08108108108108109</v>
      </c>
      <c r="Y56" s="50">
        <v>0.10810810810810811</v>
      </c>
      <c r="Z56" s="167">
        <v>0.36</v>
      </c>
      <c r="AA56" s="168">
        <v>0.46</v>
      </c>
      <c r="AB56" s="182">
        <v>0.14</v>
      </c>
    </row>
    <row r="57" spans="1:28" s="178" customFormat="1" ht="13.5" customHeight="1">
      <c r="A57" s="495"/>
      <c r="B57" s="185">
        <v>53</v>
      </c>
      <c r="C57" s="186">
        <v>0</v>
      </c>
      <c r="D57" s="187">
        <v>0</v>
      </c>
      <c r="E57" s="187"/>
      <c r="F57" s="187">
        <v>0</v>
      </c>
      <c r="G57" s="187"/>
      <c r="H57" s="187">
        <v>0</v>
      </c>
      <c r="I57" s="188">
        <v>0</v>
      </c>
      <c r="J57" s="99">
        <f>SUM(C57:I57)</f>
        <v>0</v>
      </c>
      <c r="K57" s="288">
        <v>0</v>
      </c>
      <c r="L57" s="88">
        <v>2</v>
      </c>
      <c r="M57" s="186"/>
      <c r="N57" s="187"/>
      <c r="O57" s="47">
        <v>262</v>
      </c>
      <c r="P57" s="104"/>
      <c r="Q57" s="105"/>
      <c r="R57" s="105"/>
      <c r="S57" s="105"/>
      <c r="T57" s="105"/>
      <c r="U57" s="105"/>
      <c r="V57" s="106"/>
      <c r="W57" s="107">
        <f t="shared" si="8"/>
        <v>0</v>
      </c>
      <c r="X57" s="105">
        <v>0</v>
      </c>
      <c r="Y57" s="90">
        <v>0.05405405405405406</v>
      </c>
      <c r="Z57" s="110"/>
      <c r="AA57" s="196"/>
      <c r="AB57" s="54">
        <v>0.09</v>
      </c>
    </row>
    <row r="58" spans="1:30" s="178" customFormat="1" ht="15.75" customHeight="1">
      <c r="A58" s="493" t="s">
        <v>60</v>
      </c>
      <c r="B58" s="494"/>
      <c r="C58" s="198">
        <f aca="true" t="shared" si="9" ref="C58:I58">SUM(C5:C57)</f>
        <v>9</v>
      </c>
      <c r="D58" s="199">
        <f t="shared" si="9"/>
        <v>63</v>
      </c>
      <c r="E58" s="199">
        <f t="shared" si="9"/>
        <v>111</v>
      </c>
      <c r="F58" s="199">
        <f t="shared" si="9"/>
        <v>361</v>
      </c>
      <c r="G58" s="199">
        <f t="shared" si="9"/>
        <v>69</v>
      </c>
      <c r="H58" s="199">
        <f t="shared" si="9"/>
        <v>39</v>
      </c>
      <c r="I58" s="200">
        <f t="shared" si="9"/>
        <v>7</v>
      </c>
      <c r="J58" s="201">
        <f aca="true" t="shared" si="10" ref="J58:O58">SUM(J5:J57)</f>
        <v>659</v>
      </c>
      <c r="K58" s="273">
        <f t="shared" si="10"/>
        <v>295</v>
      </c>
      <c r="L58" s="274">
        <f t="shared" si="10"/>
        <v>448</v>
      </c>
      <c r="M58" s="201">
        <f t="shared" si="10"/>
        <v>66523</v>
      </c>
      <c r="N58" s="273">
        <f t="shared" si="10"/>
        <v>43450</v>
      </c>
      <c r="O58" s="283">
        <f t="shared" si="10"/>
        <v>34529</v>
      </c>
      <c r="P58" s="278">
        <f aca="true" t="shared" si="11" ref="P58:V58">SUM(P5:P57)</f>
        <v>3</v>
      </c>
      <c r="Q58" s="205">
        <f t="shared" si="11"/>
        <v>10.5</v>
      </c>
      <c r="R58" s="205">
        <f t="shared" si="11"/>
        <v>22.199999999999996</v>
      </c>
      <c r="S58" s="205">
        <f t="shared" si="11"/>
        <v>32.81818181818182</v>
      </c>
      <c r="T58" s="205">
        <f t="shared" si="11"/>
        <v>17.25</v>
      </c>
      <c r="U58" s="205">
        <f t="shared" si="11"/>
        <v>9.75</v>
      </c>
      <c r="V58" s="207">
        <f t="shared" si="11"/>
        <v>1.75</v>
      </c>
      <c r="W58" s="204">
        <f aca="true" t="shared" si="12" ref="W58:AB58">SUM(W5:W57)</f>
        <v>17.810810810810807</v>
      </c>
      <c r="X58" s="205">
        <f t="shared" si="12"/>
        <v>7.972972972972971</v>
      </c>
      <c r="Y58" s="206">
        <f t="shared" si="12"/>
        <v>12.108108108108105</v>
      </c>
      <c r="Z58" s="204">
        <v>21.23</v>
      </c>
      <c r="AA58" s="205">
        <f t="shared" si="12"/>
        <v>14.35</v>
      </c>
      <c r="AB58" s="207">
        <f t="shared" si="12"/>
        <v>11.430000000000005</v>
      </c>
      <c r="AD58" s="286"/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10:27" ht="12">
      <c r="J60" s="211"/>
      <c r="AA60" s="287"/>
    </row>
  </sheetData>
  <sheetProtection/>
  <mergeCells count="21">
    <mergeCell ref="A31:A34"/>
    <mergeCell ref="P2:AB2"/>
    <mergeCell ref="C2:O2"/>
    <mergeCell ref="C3:I3"/>
    <mergeCell ref="J3:L3"/>
    <mergeCell ref="P3:V3"/>
    <mergeCell ref="A44:A47"/>
    <mergeCell ref="W3:Y3"/>
    <mergeCell ref="Z3:AB3"/>
    <mergeCell ref="A39:A43"/>
    <mergeCell ref="A13:A17"/>
    <mergeCell ref="A58:B58"/>
    <mergeCell ref="M3:O3"/>
    <mergeCell ref="A48:A51"/>
    <mergeCell ref="A9:A12"/>
    <mergeCell ref="A5:A8"/>
    <mergeCell ref="A22:A25"/>
    <mergeCell ref="A52:A57"/>
    <mergeCell ref="A35:A38"/>
    <mergeCell ref="A18:A21"/>
    <mergeCell ref="A26:A30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16384" width="9.00390625" style="212" customWidth="1"/>
  </cols>
  <sheetData>
    <row r="1" spans="1:28" s="150" customFormat="1" ht="24.75" customHeight="1">
      <c r="A1" s="19" t="s">
        <v>66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97" t="s">
        <v>106</v>
      </c>
      <c r="Q3" s="482"/>
      <c r="R3" s="482"/>
      <c r="S3" s="482"/>
      <c r="T3" s="482"/>
      <c r="U3" s="482"/>
      <c r="V3" s="482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0</v>
      </c>
      <c r="D5" s="157">
        <v>5</v>
      </c>
      <c r="E5" s="157">
        <v>6</v>
      </c>
      <c r="F5" s="157">
        <v>8</v>
      </c>
      <c r="G5" s="157">
        <v>9</v>
      </c>
      <c r="H5" s="157">
        <v>3</v>
      </c>
      <c r="I5" s="158">
        <v>0</v>
      </c>
      <c r="J5" s="117">
        <f>SUM(C5:I5)</f>
        <v>31</v>
      </c>
      <c r="K5" s="157">
        <v>26</v>
      </c>
      <c r="L5" s="159">
        <v>22</v>
      </c>
      <c r="M5" s="114">
        <v>3573</v>
      </c>
      <c r="N5" s="115">
        <v>2223</v>
      </c>
      <c r="O5" s="120">
        <v>1836</v>
      </c>
      <c r="P5" s="121">
        <f aca="true" t="shared" si="0" ref="P5:P36">C5/3</f>
        <v>0</v>
      </c>
      <c r="Q5" s="122">
        <f>D5/6</f>
        <v>0.8333333333333334</v>
      </c>
      <c r="R5" s="122">
        <f aca="true" t="shared" si="1" ref="R5:R36">E5/5</f>
        <v>1.2</v>
      </c>
      <c r="S5" s="122">
        <f aca="true" t="shared" si="2" ref="S5:S36">F5/11</f>
        <v>0.7272727272727273</v>
      </c>
      <c r="T5" s="122">
        <f aca="true" t="shared" si="3" ref="T5:T36">G5/4</f>
        <v>2.25</v>
      </c>
      <c r="U5" s="122">
        <f>H5/4</f>
        <v>0.75</v>
      </c>
      <c r="V5" s="123">
        <f aca="true" t="shared" si="4" ref="V5:V36">I5/4</f>
        <v>0</v>
      </c>
      <c r="W5" s="124">
        <f>J5/37</f>
        <v>0.8378378378378378</v>
      </c>
      <c r="X5" s="122">
        <v>0.7027027027027027</v>
      </c>
      <c r="Y5" s="289">
        <v>0.5945945945945946</v>
      </c>
      <c r="Z5" s="290">
        <v>1.14</v>
      </c>
      <c r="AA5" s="163">
        <v>0.74</v>
      </c>
      <c r="AB5" s="127">
        <v>0.64</v>
      </c>
    </row>
    <row r="6" spans="1:28" s="164" customFormat="1" ht="13.5" customHeight="1">
      <c r="A6" s="480"/>
      <c r="B6" s="18" t="s">
        <v>1</v>
      </c>
      <c r="C6" s="44">
        <v>0</v>
      </c>
      <c r="D6" s="71">
        <v>2</v>
      </c>
      <c r="E6" s="71">
        <v>4</v>
      </c>
      <c r="F6" s="71">
        <v>6</v>
      </c>
      <c r="G6" s="71">
        <v>23</v>
      </c>
      <c r="H6" s="71">
        <v>5</v>
      </c>
      <c r="I6" s="72">
        <v>5</v>
      </c>
      <c r="J6" s="44">
        <f aca="true" t="shared" si="5" ref="J6:J56">SUM(C6:I6)</f>
        <v>45</v>
      </c>
      <c r="K6" s="71">
        <v>24</v>
      </c>
      <c r="L6" s="165">
        <v>32</v>
      </c>
      <c r="M6" s="41">
        <v>4546</v>
      </c>
      <c r="N6" s="42">
        <v>2818</v>
      </c>
      <c r="O6" s="47">
        <v>4334</v>
      </c>
      <c r="P6" s="48">
        <f t="shared" si="0"/>
        <v>0</v>
      </c>
      <c r="Q6" s="49">
        <f aca="true" t="shared" si="6" ref="Q6:Q56">D6/6</f>
        <v>0.3333333333333333</v>
      </c>
      <c r="R6" s="49">
        <f t="shared" si="1"/>
        <v>0.8</v>
      </c>
      <c r="S6" s="49">
        <f t="shared" si="2"/>
        <v>0.5454545454545454</v>
      </c>
      <c r="T6" s="49">
        <f t="shared" si="3"/>
        <v>5.75</v>
      </c>
      <c r="U6" s="49">
        <f aca="true" t="shared" si="7" ref="U6:U56">H6/4</f>
        <v>1.25</v>
      </c>
      <c r="V6" s="50">
        <f t="shared" si="4"/>
        <v>1.25</v>
      </c>
      <c r="W6" s="51">
        <f aca="true" t="shared" si="8" ref="W6:W57">J6/37</f>
        <v>1.2162162162162162</v>
      </c>
      <c r="X6" s="49">
        <v>0.6486486486486487</v>
      </c>
      <c r="Y6" s="291">
        <v>0.8648648648648649</v>
      </c>
      <c r="Z6" s="292">
        <v>1.44</v>
      </c>
      <c r="AA6" s="168">
        <v>0.93</v>
      </c>
      <c r="AB6" s="54">
        <v>1.44</v>
      </c>
    </row>
    <row r="7" spans="1:28" s="164" customFormat="1" ht="13.5" customHeight="1">
      <c r="A7" s="480"/>
      <c r="B7" s="18" t="s">
        <v>2</v>
      </c>
      <c r="C7" s="44">
        <v>0</v>
      </c>
      <c r="D7" s="71">
        <v>10</v>
      </c>
      <c r="E7" s="71">
        <v>11</v>
      </c>
      <c r="F7" s="71">
        <v>12</v>
      </c>
      <c r="G7" s="71">
        <v>42</v>
      </c>
      <c r="H7" s="71">
        <v>7</v>
      </c>
      <c r="I7" s="72">
        <v>3</v>
      </c>
      <c r="J7" s="44">
        <f t="shared" si="5"/>
        <v>85</v>
      </c>
      <c r="K7" s="71">
        <v>37</v>
      </c>
      <c r="L7" s="165">
        <v>44</v>
      </c>
      <c r="M7" s="41">
        <v>6144</v>
      </c>
      <c r="N7" s="42">
        <v>3992</v>
      </c>
      <c r="O7" s="47">
        <v>4737</v>
      </c>
      <c r="P7" s="48">
        <f t="shared" si="0"/>
        <v>0</v>
      </c>
      <c r="Q7" s="49">
        <f t="shared" si="6"/>
        <v>1.6666666666666667</v>
      </c>
      <c r="R7" s="49">
        <f t="shared" si="1"/>
        <v>2.2</v>
      </c>
      <c r="S7" s="49">
        <f t="shared" si="2"/>
        <v>1.0909090909090908</v>
      </c>
      <c r="T7" s="49">
        <f t="shared" si="3"/>
        <v>10.5</v>
      </c>
      <c r="U7" s="49">
        <f t="shared" si="7"/>
        <v>1.75</v>
      </c>
      <c r="V7" s="50">
        <f t="shared" si="4"/>
        <v>0.75</v>
      </c>
      <c r="W7" s="51">
        <f t="shared" si="8"/>
        <v>2.2972972972972974</v>
      </c>
      <c r="X7" s="49">
        <v>1</v>
      </c>
      <c r="Y7" s="291">
        <v>1.1891891891891893</v>
      </c>
      <c r="Z7" s="292">
        <v>1.95</v>
      </c>
      <c r="AA7" s="168">
        <v>1.31</v>
      </c>
      <c r="AB7" s="54">
        <v>1.56</v>
      </c>
    </row>
    <row r="8" spans="1:28" s="164" customFormat="1" ht="13.5" customHeight="1">
      <c r="A8" s="480"/>
      <c r="B8" s="18" t="s">
        <v>3</v>
      </c>
      <c r="C8" s="44">
        <v>0</v>
      </c>
      <c r="D8" s="71">
        <v>11</v>
      </c>
      <c r="E8" s="71">
        <v>14</v>
      </c>
      <c r="F8" s="71">
        <v>15</v>
      </c>
      <c r="G8" s="71">
        <v>22</v>
      </c>
      <c r="H8" s="71">
        <v>3</v>
      </c>
      <c r="I8" s="72">
        <v>5</v>
      </c>
      <c r="J8" s="44">
        <f t="shared" si="5"/>
        <v>70</v>
      </c>
      <c r="K8" s="71">
        <v>35</v>
      </c>
      <c r="L8" s="165">
        <v>57</v>
      </c>
      <c r="M8" s="41">
        <v>6144</v>
      </c>
      <c r="N8" s="42">
        <v>4321</v>
      </c>
      <c r="O8" s="47">
        <v>6238</v>
      </c>
      <c r="P8" s="48">
        <f t="shared" si="0"/>
        <v>0</v>
      </c>
      <c r="Q8" s="49">
        <f t="shared" si="6"/>
        <v>1.8333333333333333</v>
      </c>
      <c r="R8" s="49">
        <f t="shared" si="1"/>
        <v>2.8</v>
      </c>
      <c r="S8" s="49">
        <f t="shared" si="2"/>
        <v>1.3636363636363635</v>
      </c>
      <c r="T8" s="49">
        <f t="shared" si="3"/>
        <v>5.5</v>
      </c>
      <c r="U8" s="49">
        <f t="shared" si="7"/>
        <v>0.75</v>
      </c>
      <c r="V8" s="50">
        <f t="shared" si="4"/>
        <v>1.25</v>
      </c>
      <c r="W8" s="51">
        <f t="shared" si="8"/>
        <v>1.8918918918918919</v>
      </c>
      <c r="X8" s="49">
        <v>0.9459459459459459</v>
      </c>
      <c r="Y8" s="291">
        <v>1.5405405405405406</v>
      </c>
      <c r="Z8" s="292">
        <v>1.95</v>
      </c>
      <c r="AA8" s="168">
        <v>1.42</v>
      </c>
      <c r="AB8" s="54">
        <v>2.06</v>
      </c>
    </row>
    <row r="9" spans="1:28" s="164" customFormat="1" ht="13.5" customHeight="1">
      <c r="A9" s="483">
        <v>2</v>
      </c>
      <c r="B9" s="17" t="s">
        <v>4</v>
      </c>
      <c r="C9" s="74">
        <v>1</v>
      </c>
      <c r="D9" s="75">
        <v>3</v>
      </c>
      <c r="E9" s="75">
        <v>20</v>
      </c>
      <c r="F9" s="75">
        <v>18</v>
      </c>
      <c r="G9" s="75">
        <v>3</v>
      </c>
      <c r="H9" s="75">
        <v>1</v>
      </c>
      <c r="I9" s="76">
        <v>3</v>
      </c>
      <c r="J9" s="74">
        <f t="shared" si="5"/>
        <v>49</v>
      </c>
      <c r="K9" s="75">
        <v>70</v>
      </c>
      <c r="L9" s="170">
        <v>38</v>
      </c>
      <c r="M9" s="128">
        <v>6432</v>
      </c>
      <c r="N9" s="129">
        <v>4721</v>
      </c>
      <c r="O9" s="79">
        <v>6390</v>
      </c>
      <c r="P9" s="80">
        <f t="shared" si="0"/>
        <v>0.3333333333333333</v>
      </c>
      <c r="Q9" s="81">
        <f t="shared" si="6"/>
        <v>0.5</v>
      </c>
      <c r="R9" s="81">
        <f t="shared" si="1"/>
        <v>4</v>
      </c>
      <c r="S9" s="81">
        <f t="shared" si="2"/>
        <v>1.6363636363636365</v>
      </c>
      <c r="T9" s="81">
        <f t="shared" si="3"/>
        <v>0.75</v>
      </c>
      <c r="U9" s="81">
        <f t="shared" si="7"/>
        <v>0.25</v>
      </c>
      <c r="V9" s="82">
        <f t="shared" si="4"/>
        <v>0.75</v>
      </c>
      <c r="W9" s="83">
        <f t="shared" si="8"/>
        <v>1.3243243243243243</v>
      </c>
      <c r="X9" s="81">
        <v>1.8918918918918919</v>
      </c>
      <c r="Y9" s="293">
        <v>1.027027027027027</v>
      </c>
      <c r="Z9" s="294">
        <v>2.04</v>
      </c>
      <c r="AA9" s="172">
        <v>1.56</v>
      </c>
      <c r="AB9" s="86">
        <v>2.11</v>
      </c>
    </row>
    <row r="10" spans="1:28" s="173" customFormat="1" ht="13.5" customHeight="1">
      <c r="A10" s="483"/>
      <c r="B10" s="18" t="s">
        <v>5</v>
      </c>
      <c r="C10" s="45">
        <v>3</v>
      </c>
      <c r="D10" s="46">
        <v>2</v>
      </c>
      <c r="E10" s="46">
        <v>11</v>
      </c>
      <c r="F10" s="46">
        <v>21</v>
      </c>
      <c r="G10" s="46">
        <v>42</v>
      </c>
      <c r="H10" s="46">
        <v>3</v>
      </c>
      <c r="I10" s="88">
        <v>3</v>
      </c>
      <c r="J10" s="44">
        <f t="shared" si="5"/>
        <v>85</v>
      </c>
      <c r="K10" s="46">
        <v>37</v>
      </c>
      <c r="L10" s="88">
        <v>44</v>
      </c>
      <c r="M10" s="45">
        <v>6135</v>
      </c>
      <c r="N10" s="46">
        <v>4643</v>
      </c>
      <c r="O10" s="47">
        <v>6478</v>
      </c>
      <c r="P10" s="48">
        <f t="shared" si="0"/>
        <v>1</v>
      </c>
      <c r="Q10" s="49">
        <f t="shared" si="6"/>
        <v>0.3333333333333333</v>
      </c>
      <c r="R10" s="49">
        <f t="shared" si="1"/>
        <v>2.2</v>
      </c>
      <c r="S10" s="49">
        <f t="shared" si="2"/>
        <v>1.9090909090909092</v>
      </c>
      <c r="T10" s="49">
        <f t="shared" si="3"/>
        <v>10.5</v>
      </c>
      <c r="U10" s="49">
        <f t="shared" si="7"/>
        <v>0.75</v>
      </c>
      <c r="V10" s="166">
        <f t="shared" si="4"/>
        <v>0.75</v>
      </c>
      <c r="W10" s="51">
        <f t="shared" si="8"/>
        <v>2.2972972972972974</v>
      </c>
      <c r="X10" s="89">
        <v>1</v>
      </c>
      <c r="Y10" s="291">
        <v>1.1891891891891893</v>
      </c>
      <c r="Z10" s="292">
        <v>1.95</v>
      </c>
      <c r="AA10" s="53">
        <v>1.53</v>
      </c>
      <c r="AB10" s="54">
        <v>2.14</v>
      </c>
    </row>
    <row r="11" spans="1:28" s="173" customFormat="1" ht="13.5" customHeight="1">
      <c r="A11" s="483"/>
      <c r="B11" s="18" t="s">
        <v>6</v>
      </c>
      <c r="C11" s="45">
        <v>0</v>
      </c>
      <c r="D11" s="46">
        <v>2</v>
      </c>
      <c r="E11" s="46">
        <v>12</v>
      </c>
      <c r="F11" s="46">
        <v>33</v>
      </c>
      <c r="G11" s="46">
        <v>21</v>
      </c>
      <c r="H11" s="46">
        <v>9</v>
      </c>
      <c r="I11" s="88">
        <v>34</v>
      </c>
      <c r="J11" s="44">
        <f t="shared" si="5"/>
        <v>111</v>
      </c>
      <c r="K11" s="46">
        <v>46</v>
      </c>
      <c r="L11" s="88">
        <v>46</v>
      </c>
      <c r="M11" s="45">
        <v>6814</v>
      </c>
      <c r="N11" s="46">
        <v>4849</v>
      </c>
      <c r="O11" s="47">
        <v>6273</v>
      </c>
      <c r="P11" s="48">
        <f t="shared" si="0"/>
        <v>0</v>
      </c>
      <c r="Q11" s="49">
        <f t="shared" si="6"/>
        <v>0.3333333333333333</v>
      </c>
      <c r="R11" s="49">
        <f t="shared" si="1"/>
        <v>2.4</v>
      </c>
      <c r="S11" s="49">
        <f t="shared" si="2"/>
        <v>3</v>
      </c>
      <c r="T11" s="49">
        <f t="shared" si="3"/>
        <v>5.25</v>
      </c>
      <c r="U11" s="49">
        <f t="shared" si="7"/>
        <v>2.25</v>
      </c>
      <c r="V11" s="166">
        <f t="shared" si="4"/>
        <v>8.5</v>
      </c>
      <c r="W11" s="51">
        <f t="shared" si="8"/>
        <v>3</v>
      </c>
      <c r="X11" s="89">
        <v>1.2432432432432432</v>
      </c>
      <c r="Y11" s="291">
        <v>1.2432432432432432</v>
      </c>
      <c r="Z11" s="292">
        <v>2.16</v>
      </c>
      <c r="AA11" s="53">
        <v>1.6</v>
      </c>
      <c r="AB11" s="54">
        <v>2.07</v>
      </c>
    </row>
    <row r="12" spans="1:28" s="173" customFormat="1" ht="13.5" customHeight="1">
      <c r="A12" s="483"/>
      <c r="B12" s="18" t="s">
        <v>7</v>
      </c>
      <c r="C12" s="45">
        <v>6</v>
      </c>
      <c r="D12" s="46">
        <v>2</v>
      </c>
      <c r="E12" s="46">
        <v>5</v>
      </c>
      <c r="F12" s="46">
        <v>43</v>
      </c>
      <c r="G12" s="46">
        <v>21</v>
      </c>
      <c r="H12" s="46">
        <v>4</v>
      </c>
      <c r="I12" s="88">
        <v>2</v>
      </c>
      <c r="J12" s="44">
        <f t="shared" si="5"/>
        <v>83</v>
      </c>
      <c r="K12" s="46">
        <v>44</v>
      </c>
      <c r="L12" s="88">
        <v>35</v>
      </c>
      <c r="M12" s="45">
        <v>7869</v>
      </c>
      <c r="N12" s="46">
        <v>5148</v>
      </c>
      <c r="O12" s="47">
        <v>6524</v>
      </c>
      <c r="P12" s="48">
        <f t="shared" si="0"/>
        <v>2</v>
      </c>
      <c r="Q12" s="49">
        <f t="shared" si="6"/>
        <v>0.3333333333333333</v>
      </c>
      <c r="R12" s="49">
        <f t="shared" si="1"/>
        <v>1</v>
      </c>
      <c r="S12" s="49">
        <f t="shared" si="2"/>
        <v>3.909090909090909</v>
      </c>
      <c r="T12" s="49">
        <f t="shared" si="3"/>
        <v>5.25</v>
      </c>
      <c r="U12" s="49">
        <f t="shared" si="7"/>
        <v>1</v>
      </c>
      <c r="V12" s="166">
        <f t="shared" si="4"/>
        <v>0.5</v>
      </c>
      <c r="W12" s="51">
        <f t="shared" si="8"/>
        <v>2.2432432432432434</v>
      </c>
      <c r="X12" s="89">
        <v>1.1891891891891893</v>
      </c>
      <c r="Y12" s="291">
        <v>0.9459459459459459</v>
      </c>
      <c r="Z12" s="292">
        <v>2.5</v>
      </c>
      <c r="AA12" s="53">
        <v>1.7</v>
      </c>
      <c r="AB12" s="54">
        <v>2.15</v>
      </c>
    </row>
    <row r="13" spans="1:28" s="173" customFormat="1" ht="13.5" customHeight="1">
      <c r="A13" s="489">
        <v>3</v>
      </c>
      <c r="B13" s="17" t="s">
        <v>8</v>
      </c>
      <c r="C13" s="77">
        <v>3</v>
      </c>
      <c r="D13" s="78">
        <v>9</v>
      </c>
      <c r="E13" s="78">
        <v>12</v>
      </c>
      <c r="F13" s="78">
        <v>25</v>
      </c>
      <c r="G13" s="78">
        <v>33</v>
      </c>
      <c r="H13" s="78">
        <v>4</v>
      </c>
      <c r="I13" s="92">
        <v>5</v>
      </c>
      <c r="J13" s="74">
        <f t="shared" si="5"/>
        <v>91</v>
      </c>
      <c r="K13" s="78">
        <v>50</v>
      </c>
      <c r="L13" s="92">
        <v>56</v>
      </c>
      <c r="M13" s="77">
        <v>8006</v>
      </c>
      <c r="N13" s="78">
        <v>5341</v>
      </c>
      <c r="O13" s="79">
        <v>7569</v>
      </c>
      <c r="P13" s="80">
        <f t="shared" si="0"/>
        <v>1</v>
      </c>
      <c r="Q13" s="81">
        <f t="shared" si="6"/>
        <v>1.5</v>
      </c>
      <c r="R13" s="81">
        <f t="shared" si="1"/>
        <v>2.4</v>
      </c>
      <c r="S13" s="81">
        <f t="shared" si="2"/>
        <v>2.272727272727273</v>
      </c>
      <c r="T13" s="81">
        <f t="shared" si="3"/>
        <v>8.25</v>
      </c>
      <c r="U13" s="81">
        <f t="shared" si="7"/>
        <v>1</v>
      </c>
      <c r="V13" s="282">
        <f t="shared" si="4"/>
        <v>1.25</v>
      </c>
      <c r="W13" s="83">
        <f t="shared" si="8"/>
        <v>2.4594594594594597</v>
      </c>
      <c r="X13" s="93">
        <v>1.3513513513513513</v>
      </c>
      <c r="Y13" s="293">
        <v>1.5135135135135136</v>
      </c>
      <c r="Z13" s="294">
        <v>2.54</v>
      </c>
      <c r="AA13" s="85">
        <v>1.76</v>
      </c>
      <c r="AB13" s="86">
        <v>2.5</v>
      </c>
    </row>
    <row r="14" spans="1:28" s="173" customFormat="1" ht="13.5" customHeight="1">
      <c r="A14" s="477"/>
      <c r="B14" s="18" t="s">
        <v>9</v>
      </c>
      <c r="C14" s="45">
        <v>3</v>
      </c>
      <c r="D14" s="46">
        <v>0</v>
      </c>
      <c r="E14" s="46">
        <v>14</v>
      </c>
      <c r="F14" s="46">
        <v>20</v>
      </c>
      <c r="G14" s="46">
        <v>28</v>
      </c>
      <c r="H14" s="46">
        <v>5</v>
      </c>
      <c r="I14" s="88">
        <v>8</v>
      </c>
      <c r="J14" s="44">
        <f t="shared" si="5"/>
        <v>78</v>
      </c>
      <c r="K14" s="46">
        <v>36</v>
      </c>
      <c r="L14" s="88">
        <v>67</v>
      </c>
      <c r="M14" s="45">
        <v>7981</v>
      </c>
      <c r="N14" s="46">
        <v>5381</v>
      </c>
      <c r="O14" s="47">
        <v>8079</v>
      </c>
      <c r="P14" s="48">
        <f t="shared" si="0"/>
        <v>1</v>
      </c>
      <c r="Q14" s="49">
        <f t="shared" si="6"/>
        <v>0</v>
      </c>
      <c r="R14" s="49">
        <f t="shared" si="1"/>
        <v>2.8</v>
      </c>
      <c r="S14" s="49">
        <f t="shared" si="2"/>
        <v>1.8181818181818181</v>
      </c>
      <c r="T14" s="49">
        <f t="shared" si="3"/>
        <v>7</v>
      </c>
      <c r="U14" s="49">
        <f t="shared" si="7"/>
        <v>1.25</v>
      </c>
      <c r="V14" s="50">
        <f t="shared" si="4"/>
        <v>2</v>
      </c>
      <c r="W14" s="51">
        <f t="shared" si="8"/>
        <v>2.108108108108108</v>
      </c>
      <c r="X14" s="89">
        <v>0.972972972972973</v>
      </c>
      <c r="Y14" s="291">
        <v>1.8108108108108107</v>
      </c>
      <c r="Z14" s="292">
        <v>2.59</v>
      </c>
      <c r="AA14" s="53">
        <v>1.77</v>
      </c>
      <c r="AB14" s="54">
        <v>2.66</v>
      </c>
    </row>
    <row r="15" spans="1:28" s="173" customFormat="1" ht="13.5" customHeight="1">
      <c r="A15" s="477"/>
      <c r="B15" s="18" t="s">
        <v>10</v>
      </c>
      <c r="C15" s="45">
        <v>0</v>
      </c>
      <c r="D15" s="46">
        <v>7</v>
      </c>
      <c r="E15" s="46">
        <v>29</v>
      </c>
      <c r="F15" s="46">
        <v>19</v>
      </c>
      <c r="G15" s="46">
        <v>24</v>
      </c>
      <c r="H15" s="46">
        <v>6</v>
      </c>
      <c r="I15" s="88">
        <v>7</v>
      </c>
      <c r="J15" s="44">
        <f t="shared" si="5"/>
        <v>92</v>
      </c>
      <c r="K15" s="46">
        <v>39</v>
      </c>
      <c r="L15" s="88">
        <v>79</v>
      </c>
      <c r="M15" s="45">
        <v>7428</v>
      </c>
      <c r="N15" s="46">
        <v>4894</v>
      </c>
      <c r="O15" s="47">
        <v>8069</v>
      </c>
      <c r="P15" s="48">
        <f t="shared" si="0"/>
        <v>0</v>
      </c>
      <c r="Q15" s="49">
        <f t="shared" si="6"/>
        <v>1.1666666666666667</v>
      </c>
      <c r="R15" s="49">
        <f t="shared" si="1"/>
        <v>5.8</v>
      </c>
      <c r="S15" s="49">
        <f t="shared" si="2"/>
        <v>1.7272727272727273</v>
      </c>
      <c r="T15" s="49">
        <f t="shared" si="3"/>
        <v>6</v>
      </c>
      <c r="U15" s="49">
        <f t="shared" si="7"/>
        <v>1.5</v>
      </c>
      <c r="V15" s="50">
        <f t="shared" si="4"/>
        <v>1.75</v>
      </c>
      <c r="W15" s="51">
        <f t="shared" si="8"/>
        <v>2.4864864864864864</v>
      </c>
      <c r="X15" s="89">
        <v>1.054054054054054</v>
      </c>
      <c r="Y15" s="291">
        <v>2.135135135135135</v>
      </c>
      <c r="Z15" s="292">
        <v>2.41</v>
      </c>
      <c r="AA15" s="53">
        <v>1.62</v>
      </c>
      <c r="AB15" s="54">
        <v>2.66</v>
      </c>
    </row>
    <row r="16" spans="1:28" s="173" customFormat="1" ht="13.5" customHeight="1">
      <c r="A16" s="477"/>
      <c r="B16" s="18" t="s">
        <v>11</v>
      </c>
      <c r="C16" s="45">
        <v>0</v>
      </c>
      <c r="D16" s="46">
        <v>4</v>
      </c>
      <c r="E16" s="46">
        <v>12</v>
      </c>
      <c r="F16" s="46">
        <v>17</v>
      </c>
      <c r="G16" s="46">
        <v>20</v>
      </c>
      <c r="H16" s="46">
        <v>8</v>
      </c>
      <c r="I16" s="88">
        <v>2</v>
      </c>
      <c r="J16" s="44">
        <f t="shared" si="5"/>
        <v>63</v>
      </c>
      <c r="K16" s="46">
        <v>34</v>
      </c>
      <c r="L16" s="88">
        <v>59</v>
      </c>
      <c r="M16" s="45">
        <v>5486</v>
      </c>
      <c r="N16" s="46">
        <v>3691</v>
      </c>
      <c r="O16" s="47">
        <v>7044</v>
      </c>
      <c r="P16" s="48">
        <f t="shared" si="0"/>
        <v>0</v>
      </c>
      <c r="Q16" s="49">
        <f t="shared" si="6"/>
        <v>0.6666666666666666</v>
      </c>
      <c r="R16" s="49">
        <f t="shared" si="1"/>
        <v>2.4</v>
      </c>
      <c r="S16" s="49">
        <f t="shared" si="2"/>
        <v>1.5454545454545454</v>
      </c>
      <c r="T16" s="49">
        <f t="shared" si="3"/>
        <v>5</v>
      </c>
      <c r="U16" s="49">
        <f t="shared" si="7"/>
        <v>2</v>
      </c>
      <c r="V16" s="50">
        <f t="shared" si="4"/>
        <v>0.5</v>
      </c>
      <c r="W16" s="51">
        <f t="shared" si="8"/>
        <v>1.7027027027027026</v>
      </c>
      <c r="X16" s="89">
        <v>0.918918918918919</v>
      </c>
      <c r="Y16" s="291">
        <v>1.5945945945945945</v>
      </c>
      <c r="Z16" s="292">
        <v>1.77</v>
      </c>
      <c r="AA16" s="53">
        <v>1.22</v>
      </c>
      <c r="AB16" s="54">
        <v>2.32</v>
      </c>
    </row>
    <row r="17" spans="1:28" s="173" customFormat="1" ht="13.5" customHeight="1">
      <c r="A17" s="478"/>
      <c r="B17" s="174" t="s">
        <v>12</v>
      </c>
      <c r="C17" s="60">
        <v>0</v>
      </c>
      <c r="D17" s="61">
        <v>2</v>
      </c>
      <c r="E17" s="61">
        <v>7</v>
      </c>
      <c r="F17" s="61">
        <v>15</v>
      </c>
      <c r="G17" s="61">
        <v>21</v>
      </c>
      <c r="H17" s="61">
        <v>2</v>
      </c>
      <c r="I17" s="175">
        <v>5</v>
      </c>
      <c r="J17" s="59">
        <f t="shared" si="5"/>
        <v>52</v>
      </c>
      <c r="K17" s="61">
        <v>31</v>
      </c>
      <c r="L17" s="175">
        <v>60</v>
      </c>
      <c r="M17" s="60">
        <v>5409</v>
      </c>
      <c r="N17" s="61">
        <v>3426</v>
      </c>
      <c r="O17" s="62">
        <v>5827</v>
      </c>
      <c r="P17" s="63">
        <f t="shared" si="0"/>
        <v>0</v>
      </c>
      <c r="Q17" s="64">
        <f t="shared" si="6"/>
        <v>0.3333333333333333</v>
      </c>
      <c r="R17" s="64">
        <f t="shared" si="1"/>
        <v>1.4</v>
      </c>
      <c r="S17" s="64">
        <f t="shared" si="2"/>
        <v>1.3636363636363635</v>
      </c>
      <c r="T17" s="64">
        <f t="shared" si="3"/>
        <v>5.25</v>
      </c>
      <c r="U17" s="64">
        <f t="shared" si="7"/>
        <v>0.5</v>
      </c>
      <c r="V17" s="65">
        <f t="shared" si="4"/>
        <v>1.25</v>
      </c>
      <c r="W17" s="66">
        <f t="shared" si="8"/>
        <v>1.4054054054054055</v>
      </c>
      <c r="X17" s="176">
        <v>0.8378378378378378</v>
      </c>
      <c r="Y17" s="295">
        <v>1.6216216216216217</v>
      </c>
      <c r="Z17" s="296">
        <v>1.75</v>
      </c>
      <c r="AA17" s="68">
        <v>1.13</v>
      </c>
      <c r="AB17" s="69">
        <v>1.93</v>
      </c>
    </row>
    <row r="18" spans="1:28" s="178" customFormat="1" ht="13.5" customHeight="1">
      <c r="A18" s="489">
        <v>4</v>
      </c>
      <c r="B18" s="18" t="s">
        <v>13</v>
      </c>
      <c r="C18" s="41">
        <v>0</v>
      </c>
      <c r="D18" s="42">
        <v>6</v>
      </c>
      <c r="E18" s="42">
        <v>7</v>
      </c>
      <c r="F18" s="42">
        <v>20</v>
      </c>
      <c r="G18" s="42">
        <v>10</v>
      </c>
      <c r="H18" s="42">
        <v>5</v>
      </c>
      <c r="I18" s="43">
        <v>8</v>
      </c>
      <c r="J18" s="44">
        <f t="shared" si="5"/>
        <v>56</v>
      </c>
      <c r="K18" s="42">
        <v>22</v>
      </c>
      <c r="L18" s="88">
        <v>43</v>
      </c>
      <c r="M18" s="41">
        <v>4980</v>
      </c>
      <c r="N18" s="42">
        <v>3326</v>
      </c>
      <c r="O18" s="47">
        <v>4691</v>
      </c>
      <c r="P18" s="48">
        <f t="shared" si="0"/>
        <v>0</v>
      </c>
      <c r="Q18" s="49">
        <f t="shared" si="6"/>
        <v>1</v>
      </c>
      <c r="R18" s="49">
        <f t="shared" si="1"/>
        <v>1.4</v>
      </c>
      <c r="S18" s="49">
        <f t="shared" si="2"/>
        <v>1.8181818181818181</v>
      </c>
      <c r="T18" s="49">
        <f t="shared" si="3"/>
        <v>2.5</v>
      </c>
      <c r="U18" s="49">
        <f t="shared" si="7"/>
        <v>1.25</v>
      </c>
      <c r="V18" s="166">
        <f t="shared" si="4"/>
        <v>2</v>
      </c>
      <c r="W18" s="51">
        <f t="shared" si="8"/>
        <v>1.5135135135135136</v>
      </c>
      <c r="X18" s="49">
        <v>0.5945945945945946</v>
      </c>
      <c r="Y18" s="291">
        <v>1.162162162162162</v>
      </c>
      <c r="Z18" s="292">
        <v>1.61</v>
      </c>
      <c r="AA18" s="168">
        <v>1.1</v>
      </c>
      <c r="AB18" s="54">
        <v>1.55</v>
      </c>
    </row>
    <row r="19" spans="1:28" s="178" customFormat="1" ht="13.5" customHeight="1">
      <c r="A19" s="477"/>
      <c r="B19" s="18" t="s">
        <v>14</v>
      </c>
      <c r="C19" s="41">
        <v>0</v>
      </c>
      <c r="D19" s="42">
        <v>6</v>
      </c>
      <c r="E19" s="42">
        <v>9</v>
      </c>
      <c r="F19" s="42">
        <v>29</v>
      </c>
      <c r="G19" s="42">
        <v>9</v>
      </c>
      <c r="H19" s="42">
        <v>8</v>
      </c>
      <c r="I19" s="43">
        <v>9</v>
      </c>
      <c r="J19" s="44">
        <f t="shared" si="5"/>
        <v>70</v>
      </c>
      <c r="K19" s="42">
        <v>36</v>
      </c>
      <c r="L19" s="88">
        <v>40</v>
      </c>
      <c r="M19" s="41">
        <v>6181</v>
      </c>
      <c r="N19" s="42">
        <v>4141</v>
      </c>
      <c r="O19" s="47">
        <v>4874</v>
      </c>
      <c r="P19" s="48">
        <f t="shared" si="0"/>
        <v>0</v>
      </c>
      <c r="Q19" s="49">
        <f t="shared" si="6"/>
        <v>1</v>
      </c>
      <c r="R19" s="49">
        <f t="shared" si="1"/>
        <v>1.8</v>
      </c>
      <c r="S19" s="49">
        <f t="shared" si="2"/>
        <v>2.6363636363636362</v>
      </c>
      <c r="T19" s="49">
        <f t="shared" si="3"/>
        <v>2.25</v>
      </c>
      <c r="U19" s="49">
        <f t="shared" si="7"/>
        <v>2</v>
      </c>
      <c r="V19" s="166">
        <f t="shared" si="4"/>
        <v>2.25</v>
      </c>
      <c r="W19" s="51">
        <f t="shared" si="8"/>
        <v>1.8918918918918919</v>
      </c>
      <c r="X19" s="49">
        <v>0.972972972972973</v>
      </c>
      <c r="Y19" s="291">
        <v>1.0810810810810811</v>
      </c>
      <c r="Z19" s="292">
        <v>1.97</v>
      </c>
      <c r="AA19" s="168">
        <v>1.36</v>
      </c>
      <c r="AB19" s="54">
        <v>1.61</v>
      </c>
    </row>
    <row r="20" spans="1:28" s="178" customFormat="1" ht="13.5" customHeight="1">
      <c r="A20" s="477"/>
      <c r="B20" s="18" t="s">
        <v>15</v>
      </c>
      <c r="C20" s="41">
        <v>0</v>
      </c>
      <c r="D20" s="42">
        <v>3</v>
      </c>
      <c r="E20" s="42">
        <v>18</v>
      </c>
      <c r="F20" s="42">
        <v>23</v>
      </c>
      <c r="G20" s="42">
        <v>5</v>
      </c>
      <c r="H20" s="42">
        <v>5</v>
      </c>
      <c r="I20" s="43">
        <v>8</v>
      </c>
      <c r="J20" s="44">
        <f t="shared" si="5"/>
        <v>62</v>
      </c>
      <c r="K20" s="42">
        <v>37</v>
      </c>
      <c r="L20" s="88">
        <v>65</v>
      </c>
      <c r="M20" s="41">
        <v>7241</v>
      </c>
      <c r="N20" s="42">
        <v>4787</v>
      </c>
      <c r="O20" s="47">
        <v>5755</v>
      </c>
      <c r="P20" s="48">
        <f t="shared" si="0"/>
        <v>0</v>
      </c>
      <c r="Q20" s="49">
        <f t="shared" si="6"/>
        <v>0.5</v>
      </c>
      <c r="R20" s="49">
        <f t="shared" si="1"/>
        <v>3.6</v>
      </c>
      <c r="S20" s="49">
        <f t="shared" si="2"/>
        <v>2.090909090909091</v>
      </c>
      <c r="T20" s="49">
        <f t="shared" si="3"/>
        <v>1.25</v>
      </c>
      <c r="U20" s="49">
        <f t="shared" si="7"/>
        <v>1.25</v>
      </c>
      <c r="V20" s="166">
        <f t="shared" si="4"/>
        <v>2</v>
      </c>
      <c r="W20" s="51">
        <f t="shared" si="8"/>
        <v>1.6756756756756757</v>
      </c>
      <c r="X20" s="49">
        <v>1</v>
      </c>
      <c r="Y20" s="291">
        <v>1.7567567567567568</v>
      </c>
      <c r="Z20" s="292">
        <v>2.31</v>
      </c>
      <c r="AA20" s="168">
        <v>1.58</v>
      </c>
      <c r="AB20" s="54">
        <v>1.91</v>
      </c>
    </row>
    <row r="21" spans="1:28" s="178" customFormat="1" ht="13.5" customHeight="1">
      <c r="A21" s="478"/>
      <c r="B21" s="18" t="s">
        <v>16</v>
      </c>
      <c r="C21" s="41">
        <v>0</v>
      </c>
      <c r="D21" s="42">
        <v>6</v>
      </c>
      <c r="E21" s="42">
        <v>12</v>
      </c>
      <c r="F21" s="42">
        <v>14</v>
      </c>
      <c r="G21" s="42">
        <v>4</v>
      </c>
      <c r="H21" s="42">
        <v>1</v>
      </c>
      <c r="I21" s="43">
        <v>5</v>
      </c>
      <c r="J21" s="44">
        <f t="shared" si="5"/>
        <v>42</v>
      </c>
      <c r="K21" s="42">
        <v>28</v>
      </c>
      <c r="L21" s="88">
        <v>67</v>
      </c>
      <c r="M21" s="41">
        <v>6841</v>
      </c>
      <c r="N21" s="42">
        <v>4894</v>
      </c>
      <c r="O21" s="47">
        <v>6509</v>
      </c>
      <c r="P21" s="48">
        <f t="shared" si="0"/>
        <v>0</v>
      </c>
      <c r="Q21" s="49">
        <f t="shared" si="6"/>
        <v>1</v>
      </c>
      <c r="R21" s="49">
        <f t="shared" si="1"/>
        <v>2.4</v>
      </c>
      <c r="S21" s="49">
        <f t="shared" si="2"/>
        <v>1.2727272727272727</v>
      </c>
      <c r="T21" s="49">
        <f t="shared" si="3"/>
        <v>1</v>
      </c>
      <c r="U21" s="49">
        <f t="shared" si="7"/>
        <v>0.25</v>
      </c>
      <c r="V21" s="166">
        <f t="shared" si="4"/>
        <v>1.25</v>
      </c>
      <c r="W21" s="51">
        <f t="shared" si="8"/>
        <v>1.135135135135135</v>
      </c>
      <c r="X21" s="49">
        <v>0.7567567567567568</v>
      </c>
      <c r="Y21" s="291">
        <v>1.8108108108108107</v>
      </c>
      <c r="Z21" s="296">
        <v>2.19</v>
      </c>
      <c r="AA21" s="168">
        <v>1.63</v>
      </c>
      <c r="AB21" s="54">
        <v>2.15</v>
      </c>
    </row>
    <row r="22" spans="1:28" s="178" customFormat="1" ht="13.5" customHeight="1">
      <c r="A22" s="480">
        <v>5</v>
      </c>
      <c r="B22" s="17" t="s">
        <v>17</v>
      </c>
      <c r="C22" s="128">
        <v>0</v>
      </c>
      <c r="D22" s="129">
        <v>6</v>
      </c>
      <c r="E22" s="129">
        <v>3</v>
      </c>
      <c r="F22" s="129">
        <v>15</v>
      </c>
      <c r="G22" s="129">
        <v>7</v>
      </c>
      <c r="H22" s="129">
        <v>2</v>
      </c>
      <c r="I22" s="130">
        <v>8</v>
      </c>
      <c r="J22" s="74">
        <f t="shared" si="5"/>
        <v>41</v>
      </c>
      <c r="K22" s="129">
        <v>18</v>
      </c>
      <c r="L22" s="92">
        <v>68</v>
      </c>
      <c r="M22" s="128">
        <v>4240</v>
      </c>
      <c r="N22" s="129">
        <v>2492</v>
      </c>
      <c r="O22" s="79">
        <v>6141</v>
      </c>
      <c r="P22" s="80">
        <f t="shared" si="0"/>
        <v>0</v>
      </c>
      <c r="Q22" s="81">
        <f t="shared" si="6"/>
        <v>1</v>
      </c>
      <c r="R22" s="81">
        <f t="shared" si="1"/>
        <v>0.6</v>
      </c>
      <c r="S22" s="81">
        <f t="shared" si="2"/>
        <v>1.3636363636363635</v>
      </c>
      <c r="T22" s="81">
        <f t="shared" si="3"/>
        <v>1.75</v>
      </c>
      <c r="U22" s="81">
        <f t="shared" si="7"/>
        <v>0.5</v>
      </c>
      <c r="V22" s="282">
        <f t="shared" si="4"/>
        <v>2</v>
      </c>
      <c r="W22" s="83">
        <f t="shared" si="8"/>
        <v>1.1081081081081081</v>
      </c>
      <c r="X22" s="81">
        <v>0.4864864864864865</v>
      </c>
      <c r="Y22" s="293">
        <v>1.837837837837838</v>
      </c>
      <c r="Z22" s="292">
        <v>1.35</v>
      </c>
      <c r="AA22" s="172">
        <v>0.82</v>
      </c>
      <c r="AB22" s="86">
        <v>2.06</v>
      </c>
    </row>
    <row r="23" spans="1:28" s="178" customFormat="1" ht="13.5" customHeight="1">
      <c r="A23" s="480"/>
      <c r="B23" s="18" t="s">
        <v>18</v>
      </c>
      <c r="C23" s="41">
        <v>1</v>
      </c>
      <c r="D23" s="42">
        <v>3</v>
      </c>
      <c r="E23" s="42">
        <v>13</v>
      </c>
      <c r="F23" s="42">
        <v>29</v>
      </c>
      <c r="G23" s="42">
        <v>10</v>
      </c>
      <c r="H23" s="42">
        <v>0</v>
      </c>
      <c r="I23" s="43">
        <v>9</v>
      </c>
      <c r="J23" s="44">
        <f t="shared" si="5"/>
        <v>65</v>
      </c>
      <c r="K23" s="42">
        <v>39</v>
      </c>
      <c r="L23" s="88">
        <v>37</v>
      </c>
      <c r="M23" s="41">
        <v>6708</v>
      </c>
      <c r="N23" s="42">
        <v>5030</v>
      </c>
      <c r="O23" s="47">
        <v>3584</v>
      </c>
      <c r="P23" s="48">
        <f t="shared" si="0"/>
        <v>0.3333333333333333</v>
      </c>
      <c r="Q23" s="49">
        <f t="shared" si="6"/>
        <v>0.5</v>
      </c>
      <c r="R23" s="49">
        <f t="shared" si="1"/>
        <v>2.6</v>
      </c>
      <c r="S23" s="49">
        <f t="shared" si="2"/>
        <v>2.6363636363636362</v>
      </c>
      <c r="T23" s="49">
        <f t="shared" si="3"/>
        <v>2.5</v>
      </c>
      <c r="U23" s="49">
        <f t="shared" si="7"/>
        <v>0</v>
      </c>
      <c r="V23" s="50">
        <f t="shared" si="4"/>
        <v>2.25</v>
      </c>
      <c r="W23" s="51">
        <f t="shared" si="8"/>
        <v>1.7567567567567568</v>
      </c>
      <c r="X23" s="49">
        <v>1.054054054054054</v>
      </c>
      <c r="Y23" s="291">
        <v>1</v>
      </c>
      <c r="Z23" s="292">
        <v>2.13</v>
      </c>
      <c r="AA23" s="168">
        <v>1.66</v>
      </c>
      <c r="AB23" s="54">
        <v>1.18</v>
      </c>
    </row>
    <row r="24" spans="1:28" s="178" customFormat="1" ht="13.5" customHeight="1">
      <c r="A24" s="480"/>
      <c r="B24" s="18" t="s">
        <v>19</v>
      </c>
      <c r="C24" s="41">
        <v>3</v>
      </c>
      <c r="D24" s="42">
        <v>3</v>
      </c>
      <c r="E24" s="42">
        <v>28</v>
      </c>
      <c r="F24" s="42">
        <v>21</v>
      </c>
      <c r="G24" s="42">
        <v>8</v>
      </c>
      <c r="H24" s="42">
        <v>2</v>
      </c>
      <c r="I24" s="43">
        <v>6</v>
      </c>
      <c r="J24" s="44">
        <f t="shared" si="5"/>
        <v>71</v>
      </c>
      <c r="K24" s="42">
        <v>43</v>
      </c>
      <c r="L24" s="88">
        <v>79</v>
      </c>
      <c r="M24" s="41">
        <v>7427</v>
      </c>
      <c r="N24" s="42">
        <v>5536</v>
      </c>
      <c r="O24" s="47">
        <v>6140</v>
      </c>
      <c r="P24" s="48">
        <f t="shared" si="0"/>
        <v>1</v>
      </c>
      <c r="Q24" s="49">
        <f t="shared" si="6"/>
        <v>0.5</v>
      </c>
      <c r="R24" s="49">
        <f t="shared" si="1"/>
        <v>5.6</v>
      </c>
      <c r="S24" s="49">
        <f t="shared" si="2"/>
        <v>1.9090909090909092</v>
      </c>
      <c r="T24" s="49">
        <f t="shared" si="3"/>
        <v>2</v>
      </c>
      <c r="U24" s="49">
        <f t="shared" si="7"/>
        <v>0.5</v>
      </c>
      <c r="V24" s="50">
        <f t="shared" si="4"/>
        <v>1.5</v>
      </c>
      <c r="W24" s="51">
        <f t="shared" si="8"/>
        <v>1.9189189189189189</v>
      </c>
      <c r="X24" s="49">
        <v>1.162162162162162</v>
      </c>
      <c r="Y24" s="291">
        <v>2.135135135135135</v>
      </c>
      <c r="Z24" s="292">
        <v>2.36</v>
      </c>
      <c r="AA24" s="168">
        <v>1.82</v>
      </c>
      <c r="AB24" s="54">
        <v>2.03</v>
      </c>
    </row>
    <row r="25" spans="1:28" s="178" customFormat="1" ht="13.5" customHeight="1">
      <c r="A25" s="480"/>
      <c r="B25" s="18" t="s">
        <v>20</v>
      </c>
      <c r="C25" s="41">
        <v>1</v>
      </c>
      <c r="D25" s="42">
        <v>1</v>
      </c>
      <c r="E25" s="42">
        <v>24</v>
      </c>
      <c r="F25" s="42">
        <v>36</v>
      </c>
      <c r="G25" s="42">
        <v>19</v>
      </c>
      <c r="H25" s="42">
        <v>2</v>
      </c>
      <c r="I25" s="43">
        <v>9</v>
      </c>
      <c r="J25" s="44">
        <f t="shared" si="5"/>
        <v>92</v>
      </c>
      <c r="K25" s="42">
        <v>36</v>
      </c>
      <c r="L25" s="88">
        <v>60</v>
      </c>
      <c r="M25" s="41">
        <v>7917</v>
      </c>
      <c r="N25" s="42">
        <v>5457</v>
      </c>
      <c r="O25" s="47">
        <v>6958</v>
      </c>
      <c r="P25" s="48">
        <f t="shared" si="0"/>
        <v>0.3333333333333333</v>
      </c>
      <c r="Q25" s="49">
        <f t="shared" si="6"/>
        <v>0.16666666666666666</v>
      </c>
      <c r="R25" s="49">
        <f t="shared" si="1"/>
        <v>4.8</v>
      </c>
      <c r="S25" s="49">
        <f t="shared" si="2"/>
        <v>3.272727272727273</v>
      </c>
      <c r="T25" s="49">
        <f t="shared" si="3"/>
        <v>4.75</v>
      </c>
      <c r="U25" s="49">
        <f t="shared" si="7"/>
        <v>0.5</v>
      </c>
      <c r="V25" s="50">
        <f t="shared" si="4"/>
        <v>2.25</v>
      </c>
      <c r="W25" s="51">
        <f t="shared" si="8"/>
        <v>2.4864864864864864</v>
      </c>
      <c r="X25" s="49">
        <v>0.972972972972973</v>
      </c>
      <c r="Y25" s="291">
        <v>1.6216216216216217</v>
      </c>
      <c r="Z25" s="292">
        <v>2.52</v>
      </c>
      <c r="AA25" s="168">
        <v>1.8</v>
      </c>
      <c r="AB25" s="54">
        <v>2.3</v>
      </c>
    </row>
    <row r="26" spans="1:28" s="178" customFormat="1" ht="13.5" customHeight="1">
      <c r="A26" s="489">
        <v>6</v>
      </c>
      <c r="B26" s="17" t="s">
        <v>21</v>
      </c>
      <c r="C26" s="128">
        <v>1</v>
      </c>
      <c r="D26" s="129">
        <v>12</v>
      </c>
      <c r="E26" s="129">
        <v>14</v>
      </c>
      <c r="F26" s="129">
        <v>30</v>
      </c>
      <c r="G26" s="129">
        <v>9</v>
      </c>
      <c r="H26" s="129">
        <v>1</v>
      </c>
      <c r="I26" s="130">
        <v>22</v>
      </c>
      <c r="J26" s="74">
        <f t="shared" si="5"/>
        <v>89</v>
      </c>
      <c r="K26" s="129">
        <v>30</v>
      </c>
      <c r="L26" s="92">
        <v>74</v>
      </c>
      <c r="M26" s="128">
        <v>7871</v>
      </c>
      <c r="N26" s="129">
        <v>5651</v>
      </c>
      <c r="O26" s="79">
        <v>6527</v>
      </c>
      <c r="P26" s="80">
        <f t="shared" si="0"/>
        <v>0.3333333333333333</v>
      </c>
      <c r="Q26" s="81">
        <f t="shared" si="6"/>
        <v>2</v>
      </c>
      <c r="R26" s="81">
        <f t="shared" si="1"/>
        <v>2.8</v>
      </c>
      <c r="S26" s="81">
        <f t="shared" si="2"/>
        <v>2.727272727272727</v>
      </c>
      <c r="T26" s="81">
        <f t="shared" si="3"/>
        <v>2.25</v>
      </c>
      <c r="U26" s="81">
        <f t="shared" si="7"/>
        <v>0.25</v>
      </c>
      <c r="V26" s="82">
        <f t="shared" si="4"/>
        <v>5.5</v>
      </c>
      <c r="W26" s="83">
        <f t="shared" si="8"/>
        <v>2.4054054054054053</v>
      </c>
      <c r="X26" s="81">
        <v>0.8108108108108109</v>
      </c>
      <c r="Y26" s="293">
        <v>2</v>
      </c>
      <c r="Z26" s="294">
        <v>2.51</v>
      </c>
      <c r="AA26" s="172">
        <v>1.86</v>
      </c>
      <c r="AB26" s="86">
        <v>2.15</v>
      </c>
    </row>
    <row r="27" spans="1:28" s="178" customFormat="1" ht="13.5" customHeight="1">
      <c r="A27" s="477"/>
      <c r="B27" s="18" t="s">
        <v>22</v>
      </c>
      <c r="C27" s="41">
        <v>5</v>
      </c>
      <c r="D27" s="42">
        <v>6</v>
      </c>
      <c r="E27" s="42">
        <v>11</v>
      </c>
      <c r="F27" s="42">
        <v>26</v>
      </c>
      <c r="G27" s="42">
        <v>12</v>
      </c>
      <c r="H27" s="42">
        <v>2</v>
      </c>
      <c r="I27" s="43">
        <v>11</v>
      </c>
      <c r="J27" s="44">
        <f t="shared" si="5"/>
        <v>73</v>
      </c>
      <c r="K27" s="42">
        <v>35</v>
      </c>
      <c r="L27" s="88">
        <v>89</v>
      </c>
      <c r="M27" s="41">
        <v>8008</v>
      </c>
      <c r="N27" s="42">
        <v>6003</v>
      </c>
      <c r="O27" s="47">
        <v>7099</v>
      </c>
      <c r="P27" s="48">
        <f t="shared" si="0"/>
        <v>1.6666666666666667</v>
      </c>
      <c r="Q27" s="49">
        <f t="shared" si="6"/>
        <v>1</v>
      </c>
      <c r="R27" s="49">
        <f t="shared" si="1"/>
        <v>2.2</v>
      </c>
      <c r="S27" s="49">
        <f t="shared" si="2"/>
        <v>2.3636363636363638</v>
      </c>
      <c r="T27" s="49">
        <f t="shared" si="3"/>
        <v>3</v>
      </c>
      <c r="U27" s="49">
        <f t="shared" si="7"/>
        <v>0.5</v>
      </c>
      <c r="V27" s="166">
        <f t="shared" si="4"/>
        <v>2.75</v>
      </c>
      <c r="W27" s="51">
        <f t="shared" si="8"/>
        <v>1.972972972972973</v>
      </c>
      <c r="X27" s="49">
        <v>0.9459459459459459</v>
      </c>
      <c r="Y27" s="291">
        <v>2.4054054054054053</v>
      </c>
      <c r="Z27" s="292">
        <v>2.55</v>
      </c>
      <c r="AA27" s="168">
        <v>1.97</v>
      </c>
      <c r="AB27" s="54">
        <v>2.34</v>
      </c>
    </row>
    <row r="28" spans="1:28" s="178" customFormat="1" ht="13.5" customHeight="1">
      <c r="A28" s="477"/>
      <c r="B28" s="18" t="s">
        <v>23</v>
      </c>
      <c r="C28" s="41">
        <v>1</v>
      </c>
      <c r="D28" s="42">
        <v>3</v>
      </c>
      <c r="E28" s="42">
        <v>5</v>
      </c>
      <c r="F28" s="42">
        <v>25</v>
      </c>
      <c r="G28" s="42">
        <v>9</v>
      </c>
      <c r="H28" s="42">
        <v>1</v>
      </c>
      <c r="I28" s="43">
        <v>8</v>
      </c>
      <c r="J28" s="44">
        <f t="shared" si="5"/>
        <v>52</v>
      </c>
      <c r="K28" s="42">
        <v>32</v>
      </c>
      <c r="L28" s="88">
        <v>97</v>
      </c>
      <c r="M28" s="41">
        <v>7132</v>
      </c>
      <c r="N28" s="42">
        <v>5321</v>
      </c>
      <c r="O28" s="47">
        <v>6870</v>
      </c>
      <c r="P28" s="48">
        <f t="shared" si="0"/>
        <v>0.3333333333333333</v>
      </c>
      <c r="Q28" s="49">
        <f t="shared" si="6"/>
        <v>0.5</v>
      </c>
      <c r="R28" s="49">
        <f t="shared" si="1"/>
        <v>1</v>
      </c>
      <c r="S28" s="49">
        <f t="shared" si="2"/>
        <v>2.272727272727273</v>
      </c>
      <c r="T28" s="49">
        <f t="shared" si="3"/>
        <v>2.25</v>
      </c>
      <c r="U28" s="49">
        <f t="shared" si="7"/>
        <v>0.25</v>
      </c>
      <c r="V28" s="166">
        <f t="shared" si="4"/>
        <v>2</v>
      </c>
      <c r="W28" s="51">
        <f t="shared" si="8"/>
        <v>1.4054054054054055</v>
      </c>
      <c r="X28" s="49">
        <v>0.8648648648648649</v>
      </c>
      <c r="Y28" s="291">
        <v>2.6216216216216215</v>
      </c>
      <c r="Z28" s="292">
        <v>2.27</v>
      </c>
      <c r="AA28" s="168">
        <v>1.75</v>
      </c>
      <c r="AB28" s="54">
        <v>2.27</v>
      </c>
    </row>
    <row r="29" spans="1:28" s="178" customFormat="1" ht="13.5" customHeight="1">
      <c r="A29" s="477"/>
      <c r="B29" s="18" t="s">
        <v>24</v>
      </c>
      <c r="C29" s="41">
        <v>0</v>
      </c>
      <c r="D29" s="42">
        <v>3</v>
      </c>
      <c r="E29" s="42">
        <v>20</v>
      </c>
      <c r="F29" s="42">
        <v>16</v>
      </c>
      <c r="G29" s="42">
        <v>12</v>
      </c>
      <c r="H29" s="42">
        <v>0</v>
      </c>
      <c r="I29" s="43">
        <v>8</v>
      </c>
      <c r="J29" s="44">
        <f>SUM(C29:I29)</f>
        <v>59</v>
      </c>
      <c r="K29" s="42">
        <v>18</v>
      </c>
      <c r="L29" s="88">
        <v>68</v>
      </c>
      <c r="M29" s="41">
        <v>6639</v>
      </c>
      <c r="N29" s="42">
        <v>4679</v>
      </c>
      <c r="O29" s="47">
        <v>6031</v>
      </c>
      <c r="P29" s="48">
        <f t="shared" si="0"/>
        <v>0</v>
      </c>
      <c r="Q29" s="49">
        <f t="shared" si="6"/>
        <v>0.5</v>
      </c>
      <c r="R29" s="49">
        <f t="shared" si="1"/>
        <v>4</v>
      </c>
      <c r="S29" s="49">
        <f t="shared" si="2"/>
        <v>1.4545454545454546</v>
      </c>
      <c r="T29" s="49">
        <f t="shared" si="3"/>
        <v>3</v>
      </c>
      <c r="U29" s="49">
        <f t="shared" si="7"/>
        <v>0</v>
      </c>
      <c r="V29" s="166">
        <f t="shared" si="4"/>
        <v>2</v>
      </c>
      <c r="W29" s="51">
        <f t="shared" si="8"/>
        <v>1.5945945945945945</v>
      </c>
      <c r="X29" s="49">
        <v>0.4864864864864865</v>
      </c>
      <c r="Y29" s="291">
        <v>1.837837837837838</v>
      </c>
      <c r="Z29" s="292">
        <v>2.11</v>
      </c>
      <c r="AA29" s="168">
        <v>1.54</v>
      </c>
      <c r="AB29" s="54">
        <v>1.99</v>
      </c>
    </row>
    <row r="30" spans="1:28" s="178" customFormat="1" ht="13.5" customHeight="1">
      <c r="A30" s="478"/>
      <c r="B30" s="174">
        <v>26</v>
      </c>
      <c r="C30" s="56">
        <v>1</v>
      </c>
      <c r="D30" s="57">
        <v>3</v>
      </c>
      <c r="E30" s="57">
        <v>4</v>
      </c>
      <c r="F30" s="57">
        <v>18</v>
      </c>
      <c r="G30" s="57">
        <v>10</v>
      </c>
      <c r="H30" s="57">
        <v>0</v>
      </c>
      <c r="I30" s="58">
        <v>13</v>
      </c>
      <c r="J30" s="59">
        <f>SUM(C30:I30)</f>
        <v>49</v>
      </c>
      <c r="K30" s="57">
        <v>20</v>
      </c>
      <c r="L30" s="175">
        <v>49</v>
      </c>
      <c r="M30" s="56">
        <v>5478</v>
      </c>
      <c r="N30" s="57">
        <v>4044</v>
      </c>
      <c r="O30" s="62">
        <v>5269</v>
      </c>
      <c r="P30" s="63">
        <f t="shared" si="0"/>
        <v>0.3333333333333333</v>
      </c>
      <c r="Q30" s="64">
        <f t="shared" si="6"/>
        <v>0.5</v>
      </c>
      <c r="R30" s="64">
        <f t="shared" si="1"/>
        <v>0.8</v>
      </c>
      <c r="S30" s="64">
        <f t="shared" si="2"/>
        <v>1.6363636363636365</v>
      </c>
      <c r="T30" s="64">
        <f t="shared" si="3"/>
        <v>2.5</v>
      </c>
      <c r="U30" s="64">
        <f t="shared" si="7"/>
        <v>0</v>
      </c>
      <c r="V30" s="169">
        <f t="shared" si="4"/>
        <v>3.25</v>
      </c>
      <c r="W30" s="66">
        <f t="shared" si="8"/>
        <v>1.3243243243243243</v>
      </c>
      <c r="X30" s="64">
        <v>0.5405405405405406</v>
      </c>
      <c r="Y30" s="295">
        <v>1.3243243243243243</v>
      </c>
      <c r="Z30" s="296">
        <v>1.75</v>
      </c>
      <c r="AA30" s="180">
        <v>1.33</v>
      </c>
      <c r="AB30" s="69">
        <v>1.74</v>
      </c>
    </row>
    <row r="31" spans="1:28" s="178" customFormat="1" ht="13.5" customHeight="1">
      <c r="A31" s="489">
        <v>7</v>
      </c>
      <c r="B31" s="18" t="s">
        <v>26</v>
      </c>
      <c r="C31" s="41">
        <v>1</v>
      </c>
      <c r="D31" s="42">
        <v>1</v>
      </c>
      <c r="E31" s="42">
        <v>6</v>
      </c>
      <c r="F31" s="42">
        <v>11</v>
      </c>
      <c r="G31" s="42">
        <v>7</v>
      </c>
      <c r="H31" s="42">
        <v>0</v>
      </c>
      <c r="I31" s="43">
        <v>3</v>
      </c>
      <c r="J31" s="44">
        <f t="shared" si="5"/>
        <v>29</v>
      </c>
      <c r="K31" s="42">
        <v>28</v>
      </c>
      <c r="L31" s="88">
        <v>59</v>
      </c>
      <c r="M31" s="41">
        <v>4417</v>
      </c>
      <c r="N31" s="42">
        <v>3613</v>
      </c>
      <c r="O31" s="47">
        <v>4479</v>
      </c>
      <c r="P31" s="48">
        <f t="shared" si="0"/>
        <v>0.3333333333333333</v>
      </c>
      <c r="Q31" s="49">
        <f t="shared" si="6"/>
        <v>0.16666666666666666</v>
      </c>
      <c r="R31" s="49">
        <f t="shared" si="1"/>
        <v>1.2</v>
      </c>
      <c r="S31" s="49">
        <f t="shared" si="2"/>
        <v>1</v>
      </c>
      <c r="T31" s="49">
        <f t="shared" si="3"/>
        <v>1.75</v>
      </c>
      <c r="U31" s="49">
        <f t="shared" si="7"/>
        <v>0</v>
      </c>
      <c r="V31" s="50">
        <f t="shared" si="4"/>
        <v>0.75</v>
      </c>
      <c r="W31" s="51">
        <f t="shared" si="8"/>
        <v>0.7837837837837838</v>
      </c>
      <c r="X31" s="49">
        <v>0.7567567567567568</v>
      </c>
      <c r="Y31" s="291">
        <v>1.5945945945945945</v>
      </c>
      <c r="Z31" s="292">
        <v>1.4</v>
      </c>
      <c r="AA31" s="168">
        <v>1.19</v>
      </c>
      <c r="AB31" s="54">
        <v>1.48</v>
      </c>
    </row>
    <row r="32" spans="1:28" s="178" customFormat="1" ht="13.5" customHeight="1">
      <c r="A32" s="477"/>
      <c r="B32" s="18" t="s">
        <v>27</v>
      </c>
      <c r="C32" s="41">
        <v>0</v>
      </c>
      <c r="D32" s="42">
        <v>0</v>
      </c>
      <c r="E32" s="42">
        <v>2</v>
      </c>
      <c r="F32" s="42">
        <v>8</v>
      </c>
      <c r="G32" s="42">
        <v>3</v>
      </c>
      <c r="H32" s="42">
        <v>0</v>
      </c>
      <c r="I32" s="43">
        <v>2</v>
      </c>
      <c r="J32" s="44">
        <f t="shared" si="5"/>
        <v>15</v>
      </c>
      <c r="K32" s="42">
        <v>21</v>
      </c>
      <c r="L32" s="88">
        <v>53</v>
      </c>
      <c r="M32" s="41">
        <v>3807</v>
      </c>
      <c r="N32" s="42">
        <v>3217</v>
      </c>
      <c r="O32" s="47">
        <v>4147</v>
      </c>
      <c r="P32" s="48">
        <f t="shared" si="0"/>
        <v>0</v>
      </c>
      <c r="Q32" s="49">
        <f t="shared" si="6"/>
        <v>0</v>
      </c>
      <c r="R32" s="49">
        <f t="shared" si="1"/>
        <v>0.4</v>
      </c>
      <c r="S32" s="49">
        <f t="shared" si="2"/>
        <v>0.7272727272727273</v>
      </c>
      <c r="T32" s="49">
        <f t="shared" si="3"/>
        <v>0.75</v>
      </c>
      <c r="U32" s="49">
        <f t="shared" si="7"/>
        <v>0</v>
      </c>
      <c r="V32" s="50">
        <f t="shared" si="4"/>
        <v>0.5</v>
      </c>
      <c r="W32" s="51">
        <f t="shared" si="8"/>
        <v>0.40540540540540543</v>
      </c>
      <c r="X32" s="49">
        <v>0.5675675675675675</v>
      </c>
      <c r="Y32" s="291">
        <v>1.4324324324324325</v>
      </c>
      <c r="Z32" s="292">
        <v>1.21</v>
      </c>
      <c r="AA32" s="168">
        <v>1.06</v>
      </c>
      <c r="AB32" s="54">
        <v>1.37</v>
      </c>
    </row>
    <row r="33" spans="1:28" s="178" customFormat="1" ht="13.5" customHeight="1">
      <c r="A33" s="477"/>
      <c r="B33" s="18" t="s">
        <v>28</v>
      </c>
      <c r="C33" s="41">
        <v>0</v>
      </c>
      <c r="D33" s="42">
        <v>0</v>
      </c>
      <c r="E33" s="42">
        <v>8</v>
      </c>
      <c r="F33" s="42">
        <v>9</v>
      </c>
      <c r="G33" s="42">
        <v>3</v>
      </c>
      <c r="H33" s="42">
        <v>1</v>
      </c>
      <c r="I33" s="43">
        <v>1</v>
      </c>
      <c r="J33" s="44">
        <f t="shared" si="5"/>
        <v>22</v>
      </c>
      <c r="K33" s="42">
        <v>11</v>
      </c>
      <c r="L33" s="88">
        <v>29</v>
      </c>
      <c r="M33" s="41">
        <v>2726</v>
      </c>
      <c r="N33" s="42">
        <v>2282</v>
      </c>
      <c r="O33" s="47">
        <v>3642</v>
      </c>
      <c r="P33" s="48">
        <f t="shared" si="0"/>
        <v>0</v>
      </c>
      <c r="Q33" s="49">
        <f t="shared" si="6"/>
        <v>0</v>
      </c>
      <c r="R33" s="49">
        <f t="shared" si="1"/>
        <v>1.6</v>
      </c>
      <c r="S33" s="49">
        <f t="shared" si="2"/>
        <v>0.8181818181818182</v>
      </c>
      <c r="T33" s="49">
        <f t="shared" si="3"/>
        <v>0.75</v>
      </c>
      <c r="U33" s="49">
        <f t="shared" si="7"/>
        <v>0.25</v>
      </c>
      <c r="V33" s="50">
        <f t="shared" si="4"/>
        <v>0.25</v>
      </c>
      <c r="W33" s="51">
        <f t="shared" si="8"/>
        <v>0.5945945945945946</v>
      </c>
      <c r="X33" s="49">
        <v>0.2972972972972973</v>
      </c>
      <c r="Y33" s="291">
        <v>0.7837837837837838</v>
      </c>
      <c r="Z33" s="292">
        <v>0.87</v>
      </c>
      <c r="AA33" s="168">
        <v>0.75</v>
      </c>
      <c r="AB33" s="54">
        <v>1.21</v>
      </c>
    </row>
    <row r="34" spans="1:28" s="178" customFormat="1" ht="13.5" customHeight="1">
      <c r="A34" s="478"/>
      <c r="B34" s="18" t="s">
        <v>29</v>
      </c>
      <c r="C34" s="41">
        <v>2</v>
      </c>
      <c r="D34" s="42">
        <v>3</v>
      </c>
      <c r="E34" s="42">
        <v>4</v>
      </c>
      <c r="F34" s="42">
        <v>7</v>
      </c>
      <c r="G34" s="42">
        <v>3</v>
      </c>
      <c r="H34" s="42">
        <v>0</v>
      </c>
      <c r="I34" s="43">
        <v>2</v>
      </c>
      <c r="J34" s="44">
        <f t="shared" si="5"/>
        <v>21</v>
      </c>
      <c r="K34" s="42">
        <v>11</v>
      </c>
      <c r="L34" s="88">
        <v>16</v>
      </c>
      <c r="M34" s="41">
        <v>2684</v>
      </c>
      <c r="N34" s="42">
        <v>2093</v>
      </c>
      <c r="O34" s="47">
        <v>2627</v>
      </c>
      <c r="P34" s="48">
        <f t="shared" si="0"/>
        <v>0.6666666666666666</v>
      </c>
      <c r="Q34" s="49">
        <f t="shared" si="6"/>
        <v>0.5</v>
      </c>
      <c r="R34" s="49">
        <f t="shared" si="1"/>
        <v>0.8</v>
      </c>
      <c r="S34" s="49">
        <f t="shared" si="2"/>
        <v>0.6363636363636364</v>
      </c>
      <c r="T34" s="49">
        <f t="shared" si="3"/>
        <v>0.75</v>
      </c>
      <c r="U34" s="49">
        <f t="shared" si="7"/>
        <v>0</v>
      </c>
      <c r="V34" s="50">
        <f t="shared" si="4"/>
        <v>0.5</v>
      </c>
      <c r="W34" s="51">
        <f t="shared" si="8"/>
        <v>0.5675675675675675</v>
      </c>
      <c r="X34" s="49">
        <v>0.2972972972972973</v>
      </c>
      <c r="Y34" s="291">
        <v>0.43243243243243246</v>
      </c>
      <c r="Z34" s="292">
        <v>0.85</v>
      </c>
      <c r="AA34" s="168">
        <v>0.69</v>
      </c>
      <c r="AB34" s="54">
        <v>0.87</v>
      </c>
    </row>
    <row r="35" spans="1:28" s="178" customFormat="1" ht="13.5" customHeight="1">
      <c r="A35" s="480">
        <v>8</v>
      </c>
      <c r="B35" s="17" t="s">
        <v>30</v>
      </c>
      <c r="C35" s="128">
        <v>0</v>
      </c>
      <c r="D35" s="129">
        <v>4</v>
      </c>
      <c r="E35" s="129">
        <v>4</v>
      </c>
      <c r="F35" s="129">
        <v>4</v>
      </c>
      <c r="G35" s="129">
        <v>6</v>
      </c>
      <c r="H35" s="129">
        <v>0</v>
      </c>
      <c r="I35" s="130">
        <v>4</v>
      </c>
      <c r="J35" s="74">
        <f t="shared" si="5"/>
        <v>22</v>
      </c>
      <c r="K35" s="129">
        <v>14</v>
      </c>
      <c r="L35" s="92">
        <v>16</v>
      </c>
      <c r="M35" s="128">
        <v>2308</v>
      </c>
      <c r="N35" s="129">
        <v>1846</v>
      </c>
      <c r="O35" s="79">
        <v>2217</v>
      </c>
      <c r="P35" s="80">
        <f t="shared" si="0"/>
        <v>0</v>
      </c>
      <c r="Q35" s="81">
        <f t="shared" si="6"/>
        <v>0.6666666666666666</v>
      </c>
      <c r="R35" s="81">
        <f t="shared" si="1"/>
        <v>0.8</v>
      </c>
      <c r="S35" s="81">
        <f t="shared" si="2"/>
        <v>0.36363636363636365</v>
      </c>
      <c r="T35" s="81">
        <f t="shared" si="3"/>
        <v>1.5</v>
      </c>
      <c r="U35" s="81">
        <f t="shared" si="7"/>
        <v>0</v>
      </c>
      <c r="V35" s="82">
        <f t="shared" si="4"/>
        <v>1</v>
      </c>
      <c r="W35" s="83">
        <f t="shared" si="8"/>
        <v>0.5945945945945946</v>
      </c>
      <c r="X35" s="81">
        <v>0.3783783783783784</v>
      </c>
      <c r="Y35" s="293">
        <v>0.43243243243243246</v>
      </c>
      <c r="Z35" s="294">
        <v>0.74</v>
      </c>
      <c r="AA35" s="172">
        <v>0.61</v>
      </c>
      <c r="AB35" s="86">
        <v>0.73</v>
      </c>
    </row>
    <row r="36" spans="1:28" s="178" customFormat="1" ht="13.5" customHeight="1">
      <c r="A36" s="480"/>
      <c r="B36" s="18" t="s">
        <v>31</v>
      </c>
      <c r="C36" s="41">
        <v>1</v>
      </c>
      <c r="D36" s="42">
        <v>2</v>
      </c>
      <c r="E36" s="42">
        <v>5</v>
      </c>
      <c r="F36" s="42">
        <v>10</v>
      </c>
      <c r="G36" s="42">
        <v>5</v>
      </c>
      <c r="H36" s="42">
        <v>1</v>
      </c>
      <c r="I36" s="43">
        <v>0</v>
      </c>
      <c r="J36" s="44">
        <f t="shared" si="5"/>
        <v>24</v>
      </c>
      <c r="K36" s="42">
        <v>20</v>
      </c>
      <c r="L36" s="88">
        <v>15</v>
      </c>
      <c r="M36" s="41">
        <v>1904</v>
      </c>
      <c r="N36" s="42">
        <v>1373</v>
      </c>
      <c r="O36" s="47">
        <v>1843</v>
      </c>
      <c r="P36" s="48">
        <f t="shared" si="0"/>
        <v>0.3333333333333333</v>
      </c>
      <c r="Q36" s="49">
        <f t="shared" si="6"/>
        <v>0.3333333333333333</v>
      </c>
      <c r="R36" s="49">
        <f t="shared" si="1"/>
        <v>1</v>
      </c>
      <c r="S36" s="49">
        <f t="shared" si="2"/>
        <v>0.9090909090909091</v>
      </c>
      <c r="T36" s="49">
        <f t="shared" si="3"/>
        <v>1.25</v>
      </c>
      <c r="U36" s="49">
        <f t="shared" si="7"/>
        <v>0.25</v>
      </c>
      <c r="V36" s="166">
        <f t="shared" si="4"/>
        <v>0</v>
      </c>
      <c r="W36" s="51">
        <f t="shared" si="8"/>
        <v>0.6486486486486487</v>
      </c>
      <c r="X36" s="49">
        <v>0.5405405405405406</v>
      </c>
      <c r="Y36" s="291">
        <v>0.40540540540540543</v>
      </c>
      <c r="Z36" s="292">
        <v>0.62</v>
      </c>
      <c r="AA36" s="168">
        <v>0.46</v>
      </c>
      <c r="AB36" s="54">
        <v>0.61</v>
      </c>
    </row>
    <row r="37" spans="1:28" s="178" customFormat="1" ht="13.5" customHeight="1">
      <c r="A37" s="480"/>
      <c r="B37" s="18" t="s">
        <v>32</v>
      </c>
      <c r="C37" s="41">
        <v>1</v>
      </c>
      <c r="D37" s="42">
        <v>1</v>
      </c>
      <c r="E37" s="42">
        <v>3</v>
      </c>
      <c r="F37" s="42">
        <v>7</v>
      </c>
      <c r="G37" s="42">
        <v>2</v>
      </c>
      <c r="H37" s="42">
        <v>0</v>
      </c>
      <c r="I37" s="43">
        <v>1</v>
      </c>
      <c r="J37" s="44">
        <f t="shared" si="5"/>
        <v>15</v>
      </c>
      <c r="K37" s="42">
        <v>20</v>
      </c>
      <c r="L37" s="88">
        <v>8</v>
      </c>
      <c r="M37" s="41">
        <v>1534</v>
      </c>
      <c r="N37" s="42">
        <v>1449</v>
      </c>
      <c r="O37" s="47">
        <v>1288</v>
      </c>
      <c r="P37" s="48">
        <f aca="true" t="shared" si="9" ref="P37:P56">C37/3</f>
        <v>0.3333333333333333</v>
      </c>
      <c r="Q37" s="49">
        <f t="shared" si="6"/>
        <v>0.16666666666666666</v>
      </c>
      <c r="R37" s="49">
        <f aca="true" t="shared" si="10" ref="R37:R56">E37/5</f>
        <v>0.6</v>
      </c>
      <c r="S37" s="49">
        <f aca="true" t="shared" si="11" ref="S37:S56">F37/11</f>
        <v>0.6363636363636364</v>
      </c>
      <c r="T37" s="49">
        <f aca="true" t="shared" si="12" ref="T37:T56">G37/4</f>
        <v>0.5</v>
      </c>
      <c r="U37" s="49">
        <f t="shared" si="7"/>
        <v>0</v>
      </c>
      <c r="V37" s="166">
        <f aca="true" t="shared" si="13" ref="V37:V56">I37/4</f>
        <v>0.25</v>
      </c>
      <c r="W37" s="51">
        <f t="shared" si="8"/>
        <v>0.40540540540540543</v>
      </c>
      <c r="X37" s="49">
        <v>0.5405405405405406</v>
      </c>
      <c r="Y37" s="291">
        <v>0.21621621621621623</v>
      </c>
      <c r="Z37" s="292">
        <v>0.5</v>
      </c>
      <c r="AA37" s="168">
        <v>0.49</v>
      </c>
      <c r="AB37" s="54">
        <v>0.44</v>
      </c>
    </row>
    <row r="38" spans="1:28" s="178" customFormat="1" ht="13.5" customHeight="1">
      <c r="A38" s="480"/>
      <c r="B38" s="18" t="s">
        <v>33</v>
      </c>
      <c r="C38" s="41">
        <v>0</v>
      </c>
      <c r="D38" s="42">
        <v>2</v>
      </c>
      <c r="E38" s="42">
        <v>2</v>
      </c>
      <c r="F38" s="42">
        <v>6</v>
      </c>
      <c r="G38" s="42">
        <v>6</v>
      </c>
      <c r="H38" s="42">
        <v>1</v>
      </c>
      <c r="I38" s="43">
        <v>1</v>
      </c>
      <c r="J38" s="44">
        <f t="shared" si="5"/>
        <v>18</v>
      </c>
      <c r="K38" s="42">
        <v>18</v>
      </c>
      <c r="L38" s="88">
        <v>13</v>
      </c>
      <c r="M38" s="41">
        <v>1893</v>
      </c>
      <c r="N38" s="42">
        <v>1578</v>
      </c>
      <c r="O38" s="47">
        <v>1550</v>
      </c>
      <c r="P38" s="48">
        <f t="shared" si="9"/>
        <v>0</v>
      </c>
      <c r="Q38" s="49">
        <f t="shared" si="6"/>
        <v>0.3333333333333333</v>
      </c>
      <c r="R38" s="49">
        <f t="shared" si="10"/>
        <v>0.4</v>
      </c>
      <c r="S38" s="49">
        <f t="shared" si="11"/>
        <v>0.5454545454545454</v>
      </c>
      <c r="T38" s="49">
        <f t="shared" si="12"/>
        <v>1.5</v>
      </c>
      <c r="U38" s="49">
        <f t="shared" si="7"/>
        <v>0.25</v>
      </c>
      <c r="V38" s="166">
        <f t="shared" si="13"/>
        <v>0.25</v>
      </c>
      <c r="W38" s="51">
        <f t="shared" si="8"/>
        <v>0.4864864864864865</v>
      </c>
      <c r="X38" s="49">
        <v>0.4864864864864865</v>
      </c>
      <c r="Y38" s="291">
        <v>0.35135135135135137</v>
      </c>
      <c r="Z38" s="292">
        <v>0.61</v>
      </c>
      <c r="AA38" s="168">
        <v>0.52</v>
      </c>
      <c r="AB38" s="54">
        <v>0.52</v>
      </c>
    </row>
    <row r="39" spans="1:28" s="178" customFormat="1" ht="13.5" customHeight="1">
      <c r="A39" s="480">
        <v>9</v>
      </c>
      <c r="B39" s="17" t="s">
        <v>34</v>
      </c>
      <c r="C39" s="128">
        <v>2</v>
      </c>
      <c r="D39" s="129">
        <v>5</v>
      </c>
      <c r="E39" s="129">
        <v>1</v>
      </c>
      <c r="F39" s="129">
        <v>3</v>
      </c>
      <c r="G39" s="129">
        <v>2</v>
      </c>
      <c r="H39" s="129">
        <v>1</v>
      </c>
      <c r="I39" s="130">
        <v>2</v>
      </c>
      <c r="J39" s="74">
        <f t="shared" si="5"/>
        <v>16</v>
      </c>
      <c r="K39" s="129">
        <v>26</v>
      </c>
      <c r="L39" s="92">
        <v>17</v>
      </c>
      <c r="M39" s="128">
        <v>1903</v>
      </c>
      <c r="N39" s="129">
        <v>1767</v>
      </c>
      <c r="O39" s="79">
        <v>1687</v>
      </c>
      <c r="P39" s="80">
        <f t="shared" si="9"/>
        <v>0.6666666666666666</v>
      </c>
      <c r="Q39" s="81">
        <f t="shared" si="6"/>
        <v>0.8333333333333334</v>
      </c>
      <c r="R39" s="81">
        <f t="shared" si="10"/>
        <v>0.2</v>
      </c>
      <c r="S39" s="81">
        <f t="shared" si="11"/>
        <v>0.2727272727272727</v>
      </c>
      <c r="T39" s="81">
        <f t="shared" si="12"/>
        <v>0.5</v>
      </c>
      <c r="U39" s="81">
        <f t="shared" si="7"/>
        <v>0.25</v>
      </c>
      <c r="V39" s="282">
        <f t="shared" si="13"/>
        <v>0.5</v>
      </c>
      <c r="W39" s="83">
        <f t="shared" si="8"/>
        <v>0.43243243243243246</v>
      </c>
      <c r="X39" s="81">
        <v>0.7027027027027027</v>
      </c>
      <c r="Y39" s="293">
        <v>0.4594594594594595</v>
      </c>
      <c r="Z39" s="294">
        <v>0.61</v>
      </c>
      <c r="AA39" s="172">
        <v>0.58</v>
      </c>
      <c r="AB39" s="86">
        <v>0.56</v>
      </c>
    </row>
    <row r="40" spans="1:28" s="178" customFormat="1" ht="13.5" customHeight="1">
      <c r="A40" s="480"/>
      <c r="B40" s="18" t="s">
        <v>35</v>
      </c>
      <c r="C40" s="41">
        <v>1</v>
      </c>
      <c r="D40" s="42">
        <v>0</v>
      </c>
      <c r="E40" s="42">
        <v>3</v>
      </c>
      <c r="F40" s="42">
        <v>3</v>
      </c>
      <c r="G40" s="42">
        <v>10</v>
      </c>
      <c r="H40" s="42">
        <v>0</v>
      </c>
      <c r="I40" s="43">
        <v>2</v>
      </c>
      <c r="J40" s="44">
        <f t="shared" si="5"/>
        <v>19</v>
      </c>
      <c r="K40" s="42">
        <v>23</v>
      </c>
      <c r="L40" s="88">
        <v>21</v>
      </c>
      <c r="M40" s="41">
        <v>2096</v>
      </c>
      <c r="N40" s="42">
        <v>1823</v>
      </c>
      <c r="O40" s="47">
        <v>1740</v>
      </c>
      <c r="P40" s="48">
        <f t="shared" si="9"/>
        <v>0.3333333333333333</v>
      </c>
      <c r="Q40" s="49">
        <f t="shared" si="6"/>
        <v>0</v>
      </c>
      <c r="R40" s="49">
        <f t="shared" si="10"/>
        <v>0.6</v>
      </c>
      <c r="S40" s="49">
        <f t="shared" si="11"/>
        <v>0.2727272727272727</v>
      </c>
      <c r="T40" s="49">
        <f t="shared" si="12"/>
        <v>2.5</v>
      </c>
      <c r="U40" s="49">
        <f t="shared" si="7"/>
        <v>0</v>
      </c>
      <c r="V40" s="50">
        <f t="shared" si="13"/>
        <v>0.5</v>
      </c>
      <c r="W40" s="51">
        <f t="shared" si="8"/>
        <v>0.5135135135135135</v>
      </c>
      <c r="X40" s="49">
        <v>0.6216216216216216</v>
      </c>
      <c r="Y40" s="291">
        <v>0.5675675675675675</v>
      </c>
      <c r="Z40" s="292">
        <v>0.67</v>
      </c>
      <c r="AA40" s="168">
        <v>0.6</v>
      </c>
      <c r="AB40" s="54">
        <v>0.57</v>
      </c>
    </row>
    <row r="41" spans="1:28" s="178" customFormat="1" ht="13.5" customHeight="1">
      <c r="A41" s="480"/>
      <c r="B41" s="18" t="s">
        <v>36</v>
      </c>
      <c r="C41" s="41">
        <v>0</v>
      </c>
      <c r="D41" s="42">
        <v>3</v>
      </c>
      <c r="E41" s="42">
        <v>2</v>
      </c>
      <c r="F41" s="42">
        <v>7</v>
      </c>
      <c r="G41" s="42">
        <v>6</v>
      </c>
      <c r="H41" s="42">
        <v>1</v>
      </c>
      <c r="I41" s="43">
        <v>1</v>
      </c>
      <c r="J41" s="44">
        <f t="shared" si="5"/>
        <v>20</v>
      </c>
      <c r="K41" s="42">
        <v>31</v>
      </c>
      <c r="L41" s="88">
        <v>12</v>
      </c>
      <c r="M41" s="41">
        <v>2245</v>
      </c>
      <c r="N41" s="42">
        <v>1956</v>
      </c>
      <c r="O41" s="47">
        <v>1849</v>
      </c>
      <c r="P41" s="48">
        <f t="shared" si="9"/>
        <v>0</v>
      </c>
      <c r="Q41" s="49">
        <f t="shared" si="6"/>
        <v>0.5</v>
      </c>
      <c r="R41" s="49">
        <f t="shared" si="10"/>
        <v>0.4</v>
      </c>
      <c r="S41" s="49">
        <f t="shared" si="11"/>
        <v>0.6363636363636364</v>
      </c>
      <c r="T41" s="49">
        <f t="shared" si="12"/>
        <v>1.5</v>
      </c>
      <c r="U41" s="49">
        <f t="shared" si="7"/>
        <v>0.25</v>
      </c>
      <c r="V41" s="50">
        <f t="shared" si="13"/>
        <v>0.25</v>
      </c>
      <c r="W41" s="51">
        <f t="shared" si="8"/>
        <v>0.5405405405405406</v>
      </c>
      <c r="X41" s="49">
        <v>0.8378378378378378</v>
      </c>
      <c r="Y41" s="291">
        <v>0.32432432432432434</v>
      </c>
      <c r="Z41" s="292">
        <v>0.72</v>
      </c>
      <c r="AA41" s="168">
        <v>0.65</v>
      </c>
      <c r="AB41" s="54">
        <v>0.61</v>
      </c>
    </row>
    <row r="42" spans="1:28" s="178" customFormat="1" ht="13.5" customHeight="1">
      <c r="A42" s="480"/>
      <c r="B42" s="18" t="s">
        <v>37</v>
      </c>
      <c r="C42" s="41">
        <v>0</v>
      </c>
      <c r="D42" s="42">
        <v>1</v>
      </c>
      <c r="E42" s="42">
        <v>3</v>
      </c>
      <c r="F42" s="42">
        <v>2</v>
      </c>
      <c r="G42" s="42">
        <v>3</v>
      </c>
      <c r="H42" s="42">
        <v>0</v>
      </c>
      <c r="I42" s="43">
        <v>0</v>
      </c>
      <c r="J42" s="44">
        <f t="shared" si="5"/>
        <v>9</v>
      </c>
      <c r="K42" s="42">
        <v>18</v>
      </c>
      <c r="L42" s="88">
        <v>17</v>
      </c>
      <c r="M42" s="41">
        <v>1626</v>
      </c>
      <c r="N42" s="42">
        <v>1665</v>
      </c>
      <c r="O42" s="47">
        <v>2078</v>
      </c>
      <c r="P42" s="48">
        <f t="shared" si="9"/>
        <v>0</v>
      </c>
      <c r="Q42" s="49">
        <f t="shared" si="6"/>
        <v>0.16666666666666666</v>
      </c>
      <c r="R42" s="49">
        <f t="shared" si="10"/>
        <v>0.6</v>
      </c>
      <c r="S42" s="49">
        <f t="shared" si="11"/>
        <v>0.18181818181818182</v>
      </c>
      <c r="T42" s="49">
        <f t="shared" si="12"/>
        <v>0.75</v>
      </c>
      <c r="U42" s="49">
        <f t="shared" si="7"/>
        <v>0</v>
      </c>
      <c r="V42" s="50">
        <f t="shared" si="13"/>
        <v>0</v>
      </c>
      <c r="W42" s="51">
        <f t="shared" si="8"/>
        <v>0.24324324324324326</v>
      </c>
      <c r="X42" s="49">
        <v>0.4864864864864865</v>
      </c>
      <c r="Y42" s="291">
        <v>0.4594594594594595</v>
      </c>
      <c r="Z42" s="292">
        <v>0.52</v>
      </c>
      <c r="AA42" s="168">
        <v>0.55</v>
      </c>
      <c r="AB42" s="54">
        <v>0.69</v>
      </c>
    </row>
    <row r="43" spans="1:28" s="178" customFormat="1" ht="13.5" customHeight="1">
      <c r="A43" s="480"/>
      <c r="B43" s="174" t="s">
        <v>38</v>
      </c>
      <c r="C43" s="56">
        <v>0</v>
      </c>
      <c r="D43" s="57">
        <v>2</v>
      </c>
      <c r="E43" s="57">
        <v>0</v>
      </c>
      <c r="F43" s="57">
        <v>6</v>
      </c>
      <c r="G43" s="57">
        <v>6</v>
      </c>
      <c r="H43" s="57">
        <v>0</v>
      </c>
      <c r="I43" s="58">
        <v>2</v>
      </c>
      <c r="J43" s="59">
        <f t="shared" si="5"/>
        <v>16</v>
      </c>
      <c r="K43" s="57">
        <v>30</v>
      </c>
      <c r="L43" s="175">
        <v>8</v>
      </c>
      <c r="M43" s="56">
        <v>2516</v>
      </c>
      <c r="N43" s="57">
        <v>2299</v>
      </c>
      <c r="O43" s="62">
        <v>1144</v>
      </c>
      <c r="P43" s="63">
        <f t="shared" si="9"/>
        <v>0</v>
      </c>
      <c r="Q43" s="64">
        <f t="shared" si="6"/>
        <v>0.3333333333333333</v>
      </c>
      <c r="R43" s="64">
        <f t="shared" si="10"/>
        <v>0</v>
      </c>
      <c r="S43" s="64">
        <f t="shared" si="11"/>
        <v>0.5454545454545454</v>
      </c>
      <c r="T43" s="64">
        <f t="shared" si="12"/>
        <v>1.5</v>
      </c>
      <c r="U43" s="64">
        <f t="shared" si="7"/>
        <v>0</v>
      </c>
      <c r="V43" s="65">
        <f t="shared" si="13"/>
        <v>0.5</v>
      </c>
      <c r="W43" s="66">
        <f t="shared" si="8"/>
        <v>0.43243243243243246</v>
      </c>
      <c r="X43" s="64">
        <v>0.8108108108108109</v>
      </c>
      <c r="Y43" s="295">
        <v>0.21621621621621623</v>
      </c>
      <c r="Z43" s="292">
        <v>0.8</v>
      </c>
      <c r="AA43" s="180">
        <v>0.76</v>
      </c>
      <c r="AB43" s="69">
        <v>0.38</v>
      </c>
    </row>
    <row r="44" spans="1:28" s="178" customFormat="1" ht="13.5" customHeight="1">
      <c r="A44" s="480">
        <v>10</v>
      </c>
      <c r="B44" s="17" t="s">
        <v>39</v>
      </c>
      <c r="C44" s="128">
        <v>0</v>
      </c>
      <c r="D44" s="129">
        <v>3</v>
      </c>
      <c r="E44" s="129">
        <v>4</v>
      </c>
      <c r="F44" s="129">
        <v>3</v>
      </c>
      <c r="G44" s="129">
        <v>5</v>
      </c>
      <c r="H44" s="129">
        <v>1</v>
      </c>
      <c r="I44" s="130">
        <v>1</v>
      </c>
      <c r="J44" s="74">
        <f t="shared" si="5"/>
        <v>17</v>
      </c>
      <c r="K44" s="129">
        <v>31</v>
      </c>
      <c r="L44" s="92">
        <v>16</v>
      </c>
      <c r="M44" s="128">
        <v>2866</v>
      </c>
      <c r="N44" s="129">
        <v>2619</v>
      </c>
      <c r="O44" s="79">
        <v>1983</v>
      </c>
      <c r="P44" s="80">
        <f t="shared" si="9"/>
        <v>0</v>
      </c>
      <c r="Q44" s="81">
        <f t="shared" si="6"/>
        <v>0.5</v>
      </c>
      <c r="R44" s="81">
        <f t="shared" si="10"/>
        <v>0.8</v>
      </c>
      <c r="S44" s="81">
        <f t="shared" si="11"/>
        <v>0.2727272727272727</v>
      </c>
      <c r="T44" s="81">
        <f t="shared" si="12"/>
        <v>1.25</v>
      </c>
      <c r="U44" s="81">
        <f t="shared" si="7"/>
        <v>0.25</v>
      </c>
      <c r="V44" s="82">
        <f t="shared" si="13"/>
        <v>0.25</v>
      </c>
      <c r="W44" s="83">
        <f t="shared" si="8"/>
        <v>0.4594594594594595</v>
      </c>
      <c r="X44" s="81">
        <v>0.8378378378378378</v>
      </c>
      <c r="Y44" s="293">
        <v>0.43243243243243246</v>
      </c>
      <c r="Z44" s="294">
        <v>0.92</v>
      </c>
      <c r="AA44" s="172">
        <v>0.87</v>
      </c>
      <c r="AB44" s="86">
        <v>0.65</v>
      </c>
    </row>
    <row r="45" spans="1:28" s="178" customFormat="1" ht="13.5" customHeight="1">
      <c r="A45" s="480"/>
      <c r="B45" s="18" t="s">
        <v>40</v>
      </c>
      <c r="C45" s="41">
        <v>0</v>
      </c>
      <c r="D45" s="42">
        <v>2</v>
      </c>
      <c r="E45" s="42">
        <v>3</v>
      </c>
      <c r="F45" s="42">
        <v>1</v>
      </c>
      <c r="G45" s="42">
        <v>4</v>
      </c>
      <c r="H45" s="42">
        <v>0</v>
      </c>
      <c r="I45" s="43">
        <v>3</v>
      </c>
      <c r="J45" s="44">
        <f t="shared" si="5"/>
        <v>13</v>
      </c>
      <c r="K45" s="42">
        <v>19</v>
      </c>
      <c r="L45" s="88">
        <v>10</v>
      </c>
      <c r="M45" s="41">
        <v>2690</v>
      </c>
      <c r="N45" s="42">
        <v>2167</v>
      </c>
      <c r="O45" s="47">
        <v>2362</v>
      </c>
      <c r="P45" s="48">
        <f t="shared" si="9"/>
        <v>0</v>
      </c>
      <c r="Q45" s="49">
        <f t="shared" si="6"/>
        <v>0.3333333333333333</v>
      </c>
      <c r="R45" s="49">
        <f t="shared" si="10"/>
        <v>0.6</v>
      </c>
      <c r="S45" s="49">
        <f t="shared" si="11"/>
        <v>0.09090909090909091</v>
      </c>
      <c r="T45" s="49">
        <f t="shared" si="12"/>
        <v>1</v>
      </c>
      <c r="U45" s="49">
        <f t="shared" si="7"/>
        <v>0</v>
      </c>
      <c r="V45" s="166">
        <f t="shared" si="13"/>
        <v>0.75</v>
      </c>
      <c r="W45" s="51">
        <f t="shared" si="8"/>
        <v>0.35135135135135137</v>
      </c>
      <c r="X45" s="49">
        <v>0.5135135135135135</v>
      </c>
      <c r="Y45" s="291">
        <v>0.2702702702702703</v>
      </c>
      <c r="Z45" s="292">
        <v>0.86</v>
      </c>
      <c r="AA45" s="168">
        <v>0.71</v>
      </c>
      <c r="AB45" s="54">
        <v>0.78</v>
      </c>
    </row>
    <row r="46" spans="1:28" s="178" customFormat="1" ht="13.5" customHeight="1">
      <c r="A46" s="480"/>
      <c r="B46" s="18" t="s">
        <v>41</v>
      </c>
      <c r="C46" s="41">
        <v>0</v>
      </c>
      <c r="D46" s="42">
        <v>1</v>
      </c>
      <c r="E46" s="42">
        <v>4</v>
      </c>
      <c r="F46" s="42">
        <v>12</v>
      </c>
      <c r="G46" s="42">
        <v>8</v>
      </c>
      <c r="H46" s="42">
        <v>3</v>
      </c>
      <c r="I46" s="43">
        <v>2</v>
      </c>
      <c r="J46" s="44">
        <f t="shared" si="5"/>
        <v>30</v>
      </c>
      <c r="K46" s="42">
        <v>44</v>
      </c>
      <c r="L46" s="88">
        <v>23</v>
      </c>
      <c r="M46" s="41">
        <v>3400</v>
      </c>
      <c r="N46" s="42">
        <v>2817</v>
      </c>
      <c r="O46" s="47">
        <v>1990</v>
      </c>
      <c r="P46" s="48">
        <f t="shared" si="9"/>
        <v>0</v>
      </c>
      <c r="Q46" s="49">
        <f t="shared" si="6"/>
        <v>0.16666666666666666</v>
      </c>
      <c r="R46" s="49">
        <f t="shared" si="10"/>
        <v>0.8</v>
      </c>
      <c r="S46" s="49">
        <f t="shared" si="11"/>
        <v>1.0909090909090908</v>
      </c>
      <c r="T46" s="49">
        <f t="shared" si="12"/>
        <v>2</v>
      </c>
      <c r="U46" s="49">
        <f t="shared" si="7"/>
        <v>0.75</v>
      </c>
      <c r="V46" s="166">
        <f t="shared" si="13"/>
        <v>0.5</v>
      </c>
      <c r="W46" s="51">
        <f t="shared" si="8"/>
        <v>0.8108108108108109</v>
      </c>
      <c r="X46" s="49">
        <v>1.1891891891891893</v>
      </c>
      <c r="Y46" s="291">
        <v>0.6216216216216216</v>
      </c>
      <c r="Z46" s="292">
        <v>1.08</v>
      </c>
      <c r="AA46" s="168">
        <v>0.93</v>
      </c>
      <c r="AB46" s="54">
        <v>0.65</v>
      </c>
    </row>
    <row r="47" spans="1:28" s="178" customFormat="1" ht="13.5" customHeight="1">
      <c r="A47" s="480"/>
      <c r="B47" s="18" t="s">
        <v>42</v>
      </c>
      <c r="C47" s="41">
        <v>2</v>
      </c>
      <c r="D47" s="42">
        <v>2</v>
      </c>
      <c r="E47" s="42">
        <v>4</v>
      </c>
      <c r="F47" s="42">
        <v>16</v>
      </c>
      <c r="G47" s="42">
        <v>13</v>
      </c>
      <c r="H47" s="42">
        <v>1</v>
      </c>
      <c r="I47" s="43">
        <v>0</v>
      </c>
      <c r="J47" s="44">
        <f t="shared" si="5"/>
        <v>38</v>
      </c>
      <c r="K47" s="42">
        <v>49</v>
      </c>
      <c r="L47" s="88">
        <v>20</v>
      </c>
      <c r="M47" s="41">
        <v>3751</v>
      </c>
      <c r="N47" s="42">
        <v>3201</v>
      </c>
      <c r="O47" s="47">
        <v>2508</v>
      </c>
      <c r="P47" s="48">
        <f t="shared" si="9"/>
        <v>0.6666666666666666</v>
      </c>
      <c r="Q47" s="49">
        <f t="shared" si="6"/>
        <v>0.3333333333333333</v>
      </c>
      <c r="R47" s="49">
        <f t="shared" si="10"/>
        <v>0.8</v>
      </c>
      <c r="S47" s="49">
        <f t="shared" si="11"/>
        <v>1.4545454545454546</v>
      </c>
      <c r="T47" s="49">
        <f t="shared" si="12"/>
        <v>3.25</v>
      </c>
      <c r="U47" s="49">
        <f t="shared" si="7"/>
        <v>0.25</v>
      </c>
      <c r="V47" s="166">
        <f t="shared" si="13"/>
        <v>0</v>
      </c>
      <c r="W47" s="51">
        <f t="shared" si="8"/>
        <v>1.027027027027027</v>
      </c>
      <c r="X47" s="49">
        <v>1.3243243243243243</v>
      </c>
      <c r="Y47" s="291">
        <v>0.5405405405405406</v>
      </c>
      <c r="Z47" s="292">
        <v>1.19</v>
      </c>
      <c r="AA47" s="168">
        <v>1.06</v>
      </c>
      <c r="AB47" s="54">
        <v>0.82</v>
      </c>
    </row>
    <row r="48" spans="1:28" s="178" customFormat="1" ht="13.5" customHeight="1">
      <c r="A48" s="480">
        <v>11</v>
      </c>
      <c r="B48" s="17" t="s">
        <v>43</v>
      </c>
      <c r="C48" s="128">
        <v>4</v>
      </c>
      <c r="D48" s="129">
        <v>0</v>
      </c>
      <c r="E48" s="129">
        <v>5</v>
      </c>
      <c r="F48" s="129">
        <v>12</v>
      </c>
      <c r="G48" s="129">
        <v>7</v>
      </c>
      <c r="H48" s="129">
        <v>4</v>
      </c>
      <c r="I48" s="130">
        <v>2</v>
      </c>
      <c r="J48" s="74">
        <f t="shared" si="5"/>
        <v>34</v>
      </c>
      <c r="K48" s="129">
        <v>47</v>
      </c>
      <c r="L48" s="92">
        <v>22</v>
      </c>
      <c r="M48" s="128">
        <v>4146</v>
      </c>
      <c r="N48" s="129">
        <v>3498</v>
      </c>
      <c r="O48" s="79">
        <v>2615</v>
      </c>
      <c r="P48" s="80">
        <f t="shared" si="9"/>
        <v>1.3333333333333333</v>
      </c>
      <c r="Q48" s="81">
        <f t="shared" si="6"/>
        <v>0</v>
      </c>
      <c r="R48" s="81">
        <f t="shared" si="10"/>
        <v>1</v>
      </c>
      <c r="S48" s="81">
        <f t="shared" si="11"/>
        <v>1.0909090909090908</v>
      </c>
      <c r="T48" s="81">
        <f t="shared" si="12"/>
        <v>1.75</v>
      </c>
      <c r="U48" s="81">
        <f t="shared" si="7"/>
        <v>1</v>
      </c>
      <c r="V48" s="282">
        <f t="shared" si="13"/>
        <v>0.5</v>
      </c>
      <c r="W48" s="83">
        <f t="shared" si="8"/>
        <v>0.918918918918919</v>
      </c>
      <c r="X48" s="81">
        <v>1.2702702702702702</v>
      </c>
      <c r="Y48" s="293">
        <v>0.5945945945945946</v>
      </c>
      <c r="Z48" s="294">
        <v>1.32</v>
      </c>
      <c r="AA48" s="172">
        <v>1.15</v>
      </c>
      <c r="AB48" s="86">
        <v>0.86</v>
      </c>
    </row>
    <row r="49" spans="1:28" s="178" customFormat="1" ht="13.5" customHeight="1">
      <c r="A49" s="480"/>
      <c r="B49" s="18" t="s">
        <v>44</v>
      </c>
      <c r="C49" s="41">
        <v>1</v>
      </c>
      <c r="D49" s="42">
        <v>1</v>
      </c>
      <c r="E49" s="42">
        <v>0</v>
      </c>
      <c r="F49" s="42">
        <v>10</v>
      </c>
      <c r="G49" s="42">
        <v>7</v>
      </c>
      <c r="H49" s="42">
        <v>4</v>
      </c>
      <c r="I49" s="43">
        <v>2</v>
      </c>
      <c r="J49" s="44">
        <f t="shared" si="5"/>
        <v>25</v>
      </c>
      <c r="K49" s="42">
        <v>70</v>
      </c>
      <c r="L49" s="43">
        <v>13</v>
      </c>
      <c r="M49" s="41">
        <v>4461</v>
      </c>
      <c r="N49" s="42">
        <v>4393</v>
      </c>
      <c r="O49" s="47">
        <v>2226</v>
      </c>
      <c r="P49" s="48">
        <f t="shared" si="9"/>
        <v>0.3333333333333333</v>
      </c>
      <c r="Q49" s="49">
        <f t="shared" si="6"/>
        <v>0.16666666666666666</v>
      </c>
      <c r="R49" s="49">
        <f t="shared" si="10"/>
        <v>0</v>
      </c>
      <c r="S49" s="49">
        <f t="shared" si="11"/>
        <v>0.9090909090909091</v>
      </c>
      <c r="T49" s="49">
        <f t="shared" si="12"/>
        <v>1.75</v>
      </c>
      <c r="U49" s="49">
        <f t="shared" si="7"/>
        <v>1</v>
      </c>
      <c r="V49" s="50">
        <f t="shared" si="13"/>
        <v>0.5</v>
      </c>
      <c r="W49" s="51">
        <f t="shared" si="8"/>
        <v>0.6756756756756757</v>
      </c>
      <c r="X49" s="49">
        <v>1.8918918918918919</v>
      </c>
      <c r="Y49" s="291">
        <v>0.35135135135135137</v>
      </c>
      <c r="Z49" s="292">
        <v>1.42</v>
      </c>
      <c r="AA49" s="168">
        <v>1.45</v>
      </c>
      <c r="AB49" s="54">
        <v>0.73</v>
      </c>
    </row>
    <row r="50" spans="1:28" s="178" customFormat="1" ht="13.5" customHeight="1">
      <c r="A50" s="480"/>
      <c r="B50" s="18" t="s">
        <v>45</v>
      </c>
      <c r="C50" s="41">
        <v>3</v>
      </c>
      <c r="D50" s="42">
        <v>2</v>
      </c>
      <c r="E50" s="42">
        <v>1</v>
      </c>
      <c r="F50" s="42">
        <v>23</v>
      </c>
      <c r="G50" s="42">
        <v>21</v>
      </c>
      <c r="H50" s="42">
        <v>0</v>
      </c>
      <c r="I50" s="43">
        <v>0</v>
      </c>
      <c r="J50" s="44">
        <f t="shared" si="5"/>
        <v>50</v>
      </c>
      <c r="K50" s="42">
        <v>51</v>
      </c>
      <c r="L50" s="43">
        <v>23</v>
      </c>
      <c r="M50" s="41">
        <v>5383</v>
      </c>
      <c r="N50" s="42">
        <v>4913</v>
      </c>
      <c r="O50" s="181">
        <v>2595</v>
      </c>
      <c r="P50" s="48">
        <f t="shared" si="9"/>
        <v>1</v>
      </c>
      <c r="Q50" s="49">
        <f t="shared" si="6"/>
        <v>0.3333333333333333</v>
      </c>
      <c r="R50" s="49">
        <f t="shared" si="10"/>
        <v>0.2</v>
      </c>
      <c r="S50" s="49">
        <f t="shared" si="11"/>
        <v>2.090909090909091</v>
      </c>
      <c r="T50" s="49">
        <f t="shared" si="12"/>
        <v>5.25</v>
      </c>
      <c r="U50" s="49">
        <f t="shared" si="7"/>
        <v>0</v>
      </c>
      <c r="V50" s="50">
        <f t="shared" si="13"/>
        <v>0</v>
      </c>
      <c r="W50" s="51">
        <f t="shared" si="8"/>
        <v>1.3513513513513513</v>
      </c>
      <c r="X50" s="49">
        <v>1.3783783783783783</v>
      </c>
      <c r="Y50" s="291">
        <v>0.6216216216216216</v>
      </c>
      <c r="Z50" s="292">
        <v>1.71</v>
      </c>
      <c r="AA50" s="168">
        <v>1.63</v>
      </c>
      <c r="AB50" s="182">
        <v>0.85</v>
      </c>
    </row>
    <row r="51" spans="1:28" s="178" customFormat="1" ht="13.5" customHeight="1">
      <c r="A51" s="480"/>
      <c r="B51" s="18" t="s">
        <v>46</v>
      </c>
      <c r="C51" s="41">
        <v>1</v>
      </c>
      <c r="D51" s="42">
        <v>4</v>
      </c>
      <c r="E51" s="42">
        <v>2</v>
      </c>
      <c r="F51" s="42">
        <v>25</v>
      </c>
      <c r="G51" s="42">
        <v>6</v>
      </c>
      <c r="H51" s="42">
        <v>5</v>
      </c>
      <c r="I51" s="43">
        <v>0</v>
      </c>
      <c r="J51" s="44">
        <f t="shared" si="5"/>
        <v>43</v>
      </c>
      <c r="K51" s="42">
        <v>53</v>
      </c>
      <c r="L51" s="43">
        <v>18</v>
      </c>
      <c r="M51" s="41">
        <v>5262</v>
      </c>
      <c r="N51" s="42">
        <v>4716</v>
      </c>
      <c r="O51" s="181">
        <v>2584</v>
      </c>
      <c r="P51" s="48">
        <f t="shared" si="9"/>
        <v>0.3333333333333333</v>
      </c>
      <c r="Q51" s="49">
        <f t="shared" si="6"/>
        <v>0.6666666666666666</v>
      </c>
      <c r="R51" s="49">
        <f t="shared" si="10"/>
        <v>0.4</v>
      </c>
      <c r="S51" s="49">
        <f t="shared" si="11"/>
        <v>2.272727272727273</v>
      </c>
      <c r="T51" s="49">
        <f t="shared" si="12"/>
        <v>1.5</v>
      </c>
      <c r="U51" s="49">
        <f t="shared" si="7"/>
        <v>1.25</v>
      </c>
      <c r="V51" s="50">
        <f t="shared" si="13"/>
        <v>0</v>
      </c>
      <c r="W51" s="51">
        <f t="shared" si="8"/>
        <v>1.162162162162162</v>
      </c>
      <c r="X51" s="49">
        <v>1.4324324324324325</v>
      </c>
      <c r="Y51" s="166">
        <v>0.4864864864864865</v>
      </c>
      <c r="Z51" s="292">
        <v>1.68</v>
      </c>
      <c r="AA51" s="168">
        <v>1.55</v>
      </c>
      <c r="AB51" s="182">
        <v>0.85</v>
      </c>
    </row>
    <row r="52" spans="1:28" s="178" customFormat="1" ht="13.5" customHeight="1">
      <c r="A52" s="480">
        <v>12</v>
      </c>
      <c r="B52" s="17" t="s">
        <v>47</v>
      </c>
      <c r="C52" s="128">
        <v>0</v>
      </c>
      <c r="D52" s="129">
        <v>5</v>
      </c>
      <c r="E52" s="129">
        <v>2</v>
      </c>
      <c r="F52" s="129">
        <v>28</v>
      </c>
      <c r="G52" s="129">
        <v>25</v>
      </c>
      <c r="H52" s="129">
        <v>4</v>
      </c>
      <c r="I52" s="130">
        <v>0</v>
      </c>
      <c r="J52" s="74">
        <f t="shared" si="5"/>
        <v>64</v>
      </c>
      <c r="K52" s="129">
        <v>66</v>
      </c>
      <c r="L52" s="130">
        <v>14</v>
      </c>
      <c r="M52" s="128">
        <v>6546</v>
      </c>
      <c r="N52" s="129">
        <v>6095</v>
      </c>
      <c r="O52" s="183">
        <v>2491</v>
      </c>
      <c r="P52" s="80">
        <f t="shared" si="9"/>
        <v>0</v>
      </c>
      <c r="Q52" s="81">
        <f t="shared" si="6"/>
        <v>0.8333333333333334</v>
      </c>
      <c r="R52" s="81">
        <f t="shared" si="10"/>
        <v>0.4</v>
      </c>
      <c r="S52" s="81">
        <f t="shared" si="11"/>
        <v>2.5454545454545454</v>
      </c>
      <c r="T52" s="81">
        <f t="shared" si="12"/>
        <v>6.25</v>
      </c>
      <c r="U52" s="81">
        <f t="shared" si="7"/>
        <v>1</v>
      </c>
      <c r="V52" s="82">
        <f t="shared" si="13"/>
        <v>0</v>
      </c>
      <c r="W52" s="83">
        <f t="shared" si="8"/>
        <v>1.7297297297297298</v>
      </c>
      <c r="X52" s="81">
        <v>1.7837837837837838</v>
      </c>
      <c r="Y52" s="282">
        <v>0.3783783783783784</v>
      </c>
      <c r="Z52" s="294">
        <v>2.08</v>
      </c>
      <c r="AA52" s="172">
        <v>2.01</v>
      </c>
      <c r="AB52" s="184">
        <v>0.82</v>
      </c>
    </row>
    <row r="53" spans="1:28" s="178" customFormat="1" ht="13.5" customHeight="1">
      <c r="A53" s="480"/>
      <c r="B53" s="18" t="s">
        <v>48</v>
      </c>
      <c r="C53" s="41">
        <v>2</v>
      </c>
      <c r="D53" s="42">
        <v>13</v>
      </c>
      <c r="E53" s="42">
        <v>1</v>
      </c>
      <c r="F53" s="42">
        <v>33</v>
      </c>
      <c r="G53" s="42">
        <v>19</v>
      </c>
      <c r="H53" s="42">
        <v>3</v>
      </c>
      <c r="I53" s="43">
        <v>0</v>
      </c>
      <c r="J53" s="44">
        <f t="shared" si="5"/>
        <v>71</v>
      </c>
      <c r="K53" s="42">
        <v>62</v>
      </c>
      <c r="L53" s="43">
        <v>17</v>
      </c>
      <c r="M53" s="41">
        <v>7050</v>
      </c>
      <c r="N53" s="42">
        <v>6505</v>
      </c>
      <c r="O53" s="181">
        <v>2964</v>
      </c>
      <c r="P53" s="48">
        <f t="shared" si="9"/>
        <v>0.6666666666666666</v>
      </c>
      <c r="Q53" s="49">
        <f t="shared" si="6"/>
        <v>2.1666666666666665</v>
      </c>
      <c r="R53" s="49">
        <f t="shared" si="10"/>
        <v>0.2</v>
      </c>
      <c r="S53" s="49">
        <f t="shared" si="11"/>
        <v>3</v>
      </c>
      <c r="T53" s="49">
        <f t="shared" si="12"/>
        <v>4.75</v>
      </c>
      <c r="U53" s="49">
        <f t="shared" si="7"/>
        <v>0.75</v>
      </c>
      <c r="V53" s="166">
        <f t="shared" si="13"/>
        <v>0</v>
      </c>
      <c r="W53" s="51">
        <f t="shared" si="8"/>
        <v>1.9189189189189189</v>
      </c>
      <c r="X53" s="49">
        <v>1.6756756756756757</v>
      </c>
      <c r="Y53" s="166">
        <v>0.4594594594594595</v>
      </c>
      <c r="Z53" s="292">
        <v>2.24</v>
      </c>
      <c r="AA53" s="168">
        <v>2.14</v>
      </c>
      <c r="AB53" s="182">
        <v>0.97</v>
      </c>
    </row>
    <row r="54" spans="1:28" s="178" customFormat="1" ht="13.5" customHeight="1">
      <c r="A54" s="480"/>
      <c r="B54" s="18" t="s">
        <v>49</v>
      </c>
      <c r="C54" s="41">
        <v>1</v>
      </c>
      <c r="D54" s="42">
        <v>3</v>
      </c>
      <c r="E54" s="42">
        <v>2</v>
      </c>
      <c r="F54" s="42">
        <v>41</v>
      </c>
      <c r="G54" s="42">
        <v>21</v>
      </c>
      <c r="H54" s="42">
        <v>4</v>
      </c>
      <c r="I54" s="43">
        <v>4</v>
      </c>
      <c r="J54" s="44">
        <f t="shared" si="5"/>
        <v>76</v>
      </c>
      <c r="K54" s="42">
        <v>92</v>
      </c>
      <c r="L54" s="43">
        <v>27</v>
      </c>
      <c r="M54" s="41">
        <v>8009</v>
      </c>
      <c r="N54" s="42">
        <v>7521</v>
      </c>
      <c r="O54" s="181">
        <v>3224</v>
      </c>
      <c r="P54" s="48">
        <f t="shared" si="9"/>
        <v>0.3333333333333333</v>
      </c>
      <c r="Q54" s="49">
        <f t="shared" si="6"/>
        <v>0.5</v>
      </c>
      <c r="R54" s="49">
        <f t="shared" si="10"/>
        <v>0.4</v>
      </c>
      <c r="S54" s="49">
        <f t="shared" si="11"/>
        <v>3.727272727272727</v>
      </c>
      <c r="T54" s="49">
        <f t="shared" si="12"/>
        <v>5.25</v>
      </c>
      <c r="U54" s="49">
        <f t="shared" si="7"/>
        <v>1</v>
      </c>
      <c r="V54" s="50">
        <f t="shared" si="13"/>
        <v>1</v>
      </c>
      <c r="W54" s="51">
        <f t="shared" si="8"/>
        <v>2.054054054054054</v>
      </c>
      <c r="X54" s="49">
        <v>2.4864864864864864</v>
      </c>
      <c r="Y54" s="166">
        <v>0.7297297297297297</v>
      </c>
      <c r="Z54" s="292">
        <v>2.54</v>
      </c>
      <c r="AA54" s="168">
        <v>2.47</v>
      </c>
      <c r="AB54" s="182">
        <v>1.06</v>
      </c>
    </row>
    <row r="55" spans="1:28" s="178" customFormat="1" ht="13.5" customHeight="1">
      <c r="A55" s="480"/>
      <c r="B55" s="18" t="s">
        <v>50</v>
      </c>
      <c r="C55" s="41">
        <v>0</v>
      </c>
      <c r="D55" s="42">
        <v>3</v>
      </c>
      <c r="E55" s="42">
        <v>5</v>
      </c>
      <c r="F55" s="42">
        <v>36</v>
      </c>
      <c r="G55" s="42">
        <v>13</v>
      </c>
      <c r="H55" s="42">
        <v>3</v>
      </c>
      <c r="I55" s="43">
        <v>0</v>
      </c>
      <c r="J55" s="44">
        <f t="shared" si="5"/>
        <v>60</v>
      </c>
      <c r="K55" s="42">
        <v>56</v>
      </c>
      <c r="L55" s="43">
        <v>20</v>
      </c>
      <c r="M55" s="41">
        <v>7140</v>
      </c>
      <c r="N55" s="42">
        <v>6839</v>
      </c>
      <c r="O55" s="181">
        <v>3417</v>
      </c>
      <c r="P55" s="48">
        <f t="shared" si="9"/>
        <v>0</v>
      </c>
      <c r="Q55" s="49">
        <f t="shared" si="6"/>
        <v>0.5</v>
      </c>
      <c r="R55" s="49">
        <f t="shared" si="10"/>
        <v>1</v>
      </c>
      <c r="S55" s="49">
        <f t="shared" si="11"/>
        <v>3.272727272727273</v>
      </c>
      <c r="T55" s="49">
        <f t="shared" si="12"/>
        <v>3.25</v>
      </c>
      <c r="U55" s="49">
        <f t="shared" si="7"/>
        <v>0.75</v>
      </c>
      <c r="V55" s="50">
        <f t="shared" si="13"/>
        <v>0</v>
      </c>
      <c r="W55" s="51">
        <f t="shared" si="8"/>
        <v>1.6216216216216217</v>
      </c>
      <c r="X55" s="49">
        <v>1.5135135135135136</v>
      </c>
      <c r="Y55" s="166">
        <v>0.5405405405405406</v>
      </c>
      <c r="Z55" s="292">
        <v>2.27</v>
      </c>
      <c r="AA55" s="168">
        <v>2.25</v>
      </c>
      <c r="AB55" s="182">
        <v>1.12</v>
      </c>
    </row>
    <row r="56" spans="1:28" s="178" customFormat="1" ht="13.5" customHeight="1">
      <c r="A56" s="480"/>
      <c r="B56" s="18" t="s">
        <v>51</v>
      </c>
      <c r="C56" s="41">
        <v>2</v>
      </c>
      <c r="D56" s="42">
        <v>0</v>
      </c>
      <c r="E56" s="42">
        <v>6</v>
      </c>
      <c r="F56" s="42">
        <v>21</v>
      </c>
      <c r="G56" s="42">
        <v>6</v>
      </c>
      <c r="H56" s="42">
        <v>5</v>
      </c>
      <c r="I56" s="43">
        <v>0</v>
      </c>
      <c r="J56" s="44">
        <f t="shared" si="5"/>
        <v>40</v>
      </c>
      <c r="K56" s="42">
        <v>22</v>
      </c>
      <c r="L56" s="43">
        <v>20</v>
      </c>
      <c r="M56" s="41">
        <v>4378</v>
      </c>
      <c r="N56" s="42">
        <v>3525</v>
      </c>
      <c r="O56" s="181">
        <v>3106</v>
      </c>
      <c r="P56" s="48">
        <f t="shared" si="9"/>
        <v>0.6666666666666666</v>
      </c>
      <c r="Q56" s="49">
        <f t="shared" si="6"/>
        <v>0</v>
      </c>
      <c r="R56" s="49">
        <f t="shared" si="10"/>
        <v>1.2</v>
      </c>
      <c r="S56" s="49">
        <f t="shared" si="11"/>
        <v>1.9090909090909092</v>
      </c>
      <c r="T56" s="49">
        <f t="shared" si="12"/>
        <v>1.5</v>
      </c>
      <c r="U56" s="49">
        <f t="shared" si="7"/>
        <v>1.25</v>
      </c>
      <c r="V56" s="50">
        <f t="shared" si="13"/>
        <v>0</v>
      </c>
      <c r="W56" s="51">
        <f t="shared" si="8"/>
        <v>1.0810810810810811</v>
      </c>
      <c r="X56" s="49">
        <v>0.5945945945945946</v>
      </c>
      <c r="Y56" s="166">
        <v>0.5405405405405406</v>
      </c>
      <c r="Z56" s="292">
        <v>1.42</v>
      </c>
      <c r="AA56" s="168">
        <v>1.18</v>
      </c>
      <c r="AB56" s="182">
        <v>1.02</v>
      </c>
    </row>
    <row r="57" spans="1:28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7"/>
      <c r="I57" s="188"/>
      <c r="J57" s="99">
        <f>SUM(C57:I57)</f>
        <v>0</v>
      </c>
      <c r="K57" s="187">
        <v>0</v>
      </c>
      <c r="L57" s="189">
        <v>14</v>
      </c>
      <c r="M57" s="186"/>
      <c r="N57" s="187"/>
      <c r="O57" s="190">
        <v>1530</v>
      </c>
      <c r="P57" s="104"/>
      <c r="Q57" s="105"/>
      <c r="R57" s="105"/>
      <c r="S57" s="105"/>
      <c r="T57" s="105"/>
      <c r="U57" s="105"/>
      <c r="V57" s="106"/>
      <c r="W57" s="107">
        <f t="shared" si="8"/>
        <v>0</v>
      </c>
      <c r="X57" s="105">
        <v>0</v>
      </c>
      <c r="Y57" s="297">
        <v>0.3783783783783784</v>
      </c>
      <c r="Z57" s="298"/>
      <c r="AA57" s="196"/>
      <c r="AB57" s="197">
        <v>0.51</v>
      </c>
    </row>
    <row r="58" spans="1:28" s="178" customFormat="1" ht="15.75" customHeight="1">
      <c r="A58" s="493" t="s">
        <v>60</v>
      </c>
      <c r="B58" s="498"/>
      <c r="C58" s="198">
        <f>SUM(C5:C57)</f>
        <v>53</v>
      </c>
      <c r="D58" s="199">
        <f aca="true" t="shared" si="14" ref="D58:I58">SUM(D5:D57)</f>
        <v>183</v>
      </c>
      <c r="E58" s="199">
        <f t="shared" si="14"/>
        <v>407</v>
      </c>
      <c r="F58" s="199">
        <f t="shared" si="14"/>
        <v>898</v>
      </c>
      <c r="G58" s="199">
        <f t="shared" si="14"/>
        <v>650</v>
      </c>
      <c r="H58" s="199">
        <f t="shared" si="14"/>
        <v>131</v>
      </c>
      <c r="I58" s="200">
        <f t="shared" si="14"/>
        <v>241</v>
      </c>
      <c r="J58" s="198">
        <f aca="true" t="shared" si="15" ref="J58:O58">SUM(J5:J57)</f>
        <v>2563</v>
      </c>
      <c r="K58" s="199">
        <f t="shared" si="15"/>
        <v>1836</v>
      </c>
      <c r="L58" s="200">
        <f t="shared" si="15"/>
        <v>2016</v>
      </c>
      <c r="M58" s="198">
        <f>SUM(M5:M57)</f>
        <v>265371</v>
      </c>
      <c r="N58" s="199">
        <f t="shared" si="15"/>
        <v>202579</v>
      </c>
      <c r="O58" s="202">
        <f t="shared" si="15"/>
        <v>221732</v>
      </c>
      <c r="P58" s="278">
        <f>C58/3</f>
        <v>17.666666666666668</v>
      </c>
      <c r="Q58" s="205">
        <f>D58/6</f>
        <v>30.5</v>
      </c>
      <c r="R58" s="205">
        <f>E58/5</f>
        <v>81.4</v>
      </c>
      <c r="S58" s="205">
        <f>F58/11</f>
        <v>81.63636363636364</v>
      </c>
      <c r="T58" s="205">
        <f>G58/4</f>
        <v>162.5</v>
      </c>
      <c r="U58" s="205">
        <f>H58/4</f>
        <v>32.75</v>
      </c>
      <c r="V58" s="207">
        <f>I58/4</f>
        <v>60.25</v>
      </c>
      <c r="W58" s="204">
        <f>J58/37</f>
        <v>69.27027027027027</v>
      </c>
      <c r="X58" s="205">
        <f>K58/37</f>
        <v>49.62162162162162</v>
      </c>
      <c r="Y58" s="207">
        <f>L58/37</f>
        <v>54.486486486486484</v>
      </c>
      <c r="Z58" s="299">
        <v>84.7</v>
      </c>
      <c r="AA58" s="205">
        <v>66.9</v>
      </c>
      <c r="AB58" s="207">
        <v>73.37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A58:B58"/>
    <mergeCell ref="A22:A25"/>
    <mergeCell ref="A5:A8"/>
    <mergeCell ref="A9:A12"/>
    <mergeCell ref="A52:A57"/>
    <mergeCell ref="A13:A17"/>
    <mergeCell ref="A18:A21"/>
    <mergeCell ref="A35:A38"/>
    <mergeCell ref="P2:AB2"/>
    <mergeCell ref="C2:O2"/>
    <mergeCell ref="C3:I3"/>
    <mergeCell ref="J3:L3"/>
    <mergeCell ref="P3:V3"/>
    <mergeCell ref="A39:A43"/>
    <mergeCell ref="Z3:AB3"/>
    <mergeCell ref="W3:Y3"/>
    <mergeCell ref="A48:A51"/>
    <mergeCell ref="M3:O3"/>
    <mergeCell ref="A44:A47"/>
    <mergeCell ref="A26:A30"/>
    <mergeCell ref="A31:A34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M58" formulaRange="1"/>
    <ignoredError sqref="J57:AB57 J58:L58 N58:O58" numberStoredAsText="1" formulaRange="1"/>
    <ignoredError sqref="A58:B58 C57:I58 C5:I56 K5:AB56 J5:J28 J31:J5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B65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25390625" style="214" customWidth="1"/>
    <col min="13" max="15" width="10.00390625" style="280" customWidth="1"/>
    <col min="16" max="25" width="7.375" style="214" customWidth="1"/>
    <col min="26" max="28" width="8.625" style="280" customWidth="1"/>
    <col min="29" max="16384" width="9.00390625" style="212" customWidth="1"/>
  </cols>
  <sheetData>
    <row r="1" spans="1:28" s="150" customFormat="1" ht="24.75" customHeight="1">
      <c r="A1" s="19" t="s">
        <v>110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1"/>
      <c r="Q1" s="21"/>
      <c r="R1" s="21"/>
      <c r="S1" s="21"/>
      <c r="T1" s="21"/>
      <c r="U1" s="21"/>
      <c r="V1" s="21"/>
      <c r="W1" s="21"/>
      <c r="X1" s="21"/>
      <c r="Y1" s="21"/>
      <c r="Z1" s="22"/>
      <c r="AA1" s="22"/>
      <c r="AB1" s="24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102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102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15" t="s">
        <v>54</v>
      </c>
      <c r="B4" s="216" t="s">
        <v>55</v>
      </c>
      <c r="C4" s="217" t="s">
        <v>83</v>
      </c>
      <c r="D4" s="218" t="s">
        <v>84</v>
      </c>
      <c r="E4" s="218" t="s">
        <v>85</v>
      </c>
      <c r="F4" s="218" t="s">
        <v>52</v>
      </c>
      <c r="G4" s="218" t="s">
        <v>86</v>
      </c>
      <c r="H4" s="218" t="s">
        <v>87</v>
      </c>
      <c r="I4" s="219" t="s">
        <v>88</v>
      </c>
      <c r="J4" s="220" t="s">
        <v>108</v>
      </c>
      <c r="K4" s="221" t="s">
        <v>95</v>
      </c>
      <c r="L4" s="222" t="s">
        <v>94</v>
      </c>
      <c r="M4" s="220" t="s">
        <v>108</v>
      </c>
      <c r="N4" s="223" t="s">
        <v>95</v>
      </c>
      <c r="O4" s="224" t="s">
        <v>94</v>
      </c>
      <c r="P4" s="217" t="s">
        <v>83</v>
      </c>
      <c r="Q4" s="218" t="s">
        <v>84</v>
      </c>
      <c r="R4" s="218" t="s">
        <v>85</v>
      </c>
      <c r="S4" s="218" t="s">
        <v>52</v>
      </c>
      <c r="T4" s="218" t="s">
        <v>86</v>
      </c>
      <c r="U4" s="218" t="s">
        <v>87</v>
      </c>
      <c r="V4" s="219" t="s">
        <v>88</v>
      </c>
      <c r="W4" s="220" t="s">
        <v>108</v>
      </c>
      <c r="X4" s="221" t="s">
        <v>95</v>
      </c>
      <c r="Y4" s="222" t="s">
        <v>94</v>
      </c>
      <c r="Z4" s="220" t="s">
        <v>108</v>
      </c>
      <c r="AA4" s="223" t="s">
        <v>95</v>
      </c>
      <c r="AB4" s="225" t="s">
        <v>94</v>
      </c>
    </row>
    <row r="5" spans="1:28" s="236" customFormat="1" ht="13.5" customHeight="1">
      <c r="A5" s="476">
        <v>9</v>
      </c>
      <c r="B5" s="156" t="s">
        <v>35</v>
      </c>
      <c r="C5" s="226">
        <v>11</v>
      </c>
      <c r="D5" s="227">
        <v>25</v>
      </c>
      <c r="E5" s="227">
        <v>1</v>
      </c>
      <c r="F5" s="227">
        <v>60</v>
      </c>
      <c r="G5" s="227">
        <v>12</v>
      </c>
      <c r="H5" s="227">
        <v>2</v>
      </c>
      <c r="I5" s="228">
        <v>7</v>
      </c>
      <c r="J5" s="226">
        <f>SUM(C5:I5)</f>
        <v>118</v>
      </c>
      <c r="K5" s="227">
        <v>131</v>
      </c>
      <c r="L5" s="228">
        <v>144</v>
      </c>
      <c r="M5" s="117">
        <v>9857</v>
      </c>
      <c r="N5" s="229">
        <v>8658</v>
      </c>
      <c r="O5" s="230">
        <v>9300</v>
      </c>
      <c r="P5" s="231">
        <f aca="true" t="shared" si="0" ref="P5:P36">C5/3</f>
        <v>3.6666666666666665</v>
      </c>
      <c r="Q5" s="163">
        <f aca="true" t="shared" si="1" ref="Q5:Q36">D5/6</f>
        <v>4.166666666666667</v>
      </c>
      <c r="R5" s="163">
        <f aca="true" t="shared" si="2" ref="R5:R36">E5/5</f>
        <v>0.2</v>
      </c>
      <c r="S5" s="163">
        <f aca="true" t="shared" si="3" ref="S5:S36">F5/11</f>
        <v>5.454545454545454</v>
      </c>
      <c r="T5" s="163">
        <f aca="true" t="shared" si="4" ref="T5:T36">G5/4</f>
        <v>3</v>
      </c>
      <c r="U5" s="163">
        <f aca="true" t="shared" si="5" ref="U5:U36">H5/4</f>
        <v>0.5</v>
      </c>
      <c r="V5" s="232">
        <f aca="true" t="shared" si="6" ref="V5:V36">I5/4</f>
        <v>1.75</v>
      </c>
      <c r="W5" s="162">
        <f>J5/37</f>
        <v>3.189189189189189</v>
      </c>
      <c r="X5" s="163">
        <v>3.5405405405405403</v>
      </c>
      <c r="Y5" s="232">
        <v>3.891891891891892</v>
      </c>
      <c r="Z5" s="162">
        <v>3.26</v>
      </c>
      <c r="AA5" s="126">
        <v>2.85</v>
      </c>
      <c r="AB5" s="127">
        <v>3.07032024</v>
      </c>
    </row>
    <row r="6" spans="1:28" s="236" customFormat="1" ht="13.5" customHeight="1">
      <c r="A6" s="477"/>
      <c r="B6" s="18" t="s">
        <v>36</v>
      </c>
      <c r="C6" s="237">
        <v>6</v>
      </c>
      <c r="D6" s="238">
        <v>15</v>
      </c>
      <c r="E6" s="238">
        <v>13</v>
      </c>
      <c r="F6" s="238">
        <v>77</v>
      </c>
      <c r="G6" s="238">
        <v>5</v>
      </c>
      <c r="H6" s="238">
        <v>18</v>
      </c>
      <c r="I6" s="239">
        <v>3</v>
      </c>
      <c r="J6" s="237">
        <f aca="true" t="shared" si="7" ref="J6:J21">SUM(C6:I6)</f>
        <v>137</v>
      </c>
      <c r="K6" s="238">
        <v>121</v>
      </c>
      <c r="L6" s="239">
        <v>113</v>
      </c>
      <c r="M6" s="44">
        <v>9641</v>
      </c>
      <c r="N6" s="240">
        <v>8090</v>
      </c>
      <c r="O6" s="241">
        <v>9099</v>
      </c>
      <c r="P6" s="242">
        <f t="shared" si="0"/>
        <v>2</v>
      </c>
      <c r="Q6" s="168">
        <f t="shared" si="1"/>
        <v>2.5</v>
      </c>
      <c r="R6" s="168">
        <f t="shared" si="2"/>
        <v>2.6</v>
      </c>
      <c r="S6" s="168">
        <f t="shared" si="3"/>
        <v>7</v>
      </c>
      <c r="T6" s="168">
        <f t="shared" si="4"/>
        <v>1.25</v>
      </c>
      <c r="U6" s="168">
        <f t="shared" si="5"/>
        <v>4.5</v>
      </c>
      <c r="V6" s="243">
        <f t="shared" si="6"/>
        <v>0.75</v>
      </c>
      <c r="W6" s="167">
        <f aca="true" t="shared" si="8" ref="W6:W36">J6/37</f>
        <v>3.7027027027027026</v>
      </c>
      <c r="X6" s="168">
        <v>3.27027027027027</v>
      </c>
      <c r="Y6" s="243">
        <v>3.054054054054054</v>
      </c>
      <c r="Z6" s="167">
        <v>3.2</v>
      </c>
      <c r="AA6" s="53">
        <v>2.66</v>
      </c>
      <c r="AB6" s="54">
        <v>3.02191963</v>
      </c>
    </row>
    <row r="7" spans="1:28" s="236" customFormat="1" ht="13.5" customHeight="1">
      <c r="A7" s="477"/>
      <c r="B7" s="18" t="s">
        <v>37</v>
      </c>
      <c r="C7" s="237">
        <v>15</v>
      </c>
      <c r="D7" s="238">
        <v>12</v>
      </c>
      <c r="E7" s="238">
        <v>10</v>
      </c>
      <c r="F7" s="238">
        <v>54</v>
      </c>
      <c r="G7" s="238">
        <v>10</v>
      </c>
      <c r="H7" s="238">
        <v>12</v>
      </c>
      <c r="I7" s="239">
        <v>0</v>
      </c>
      <c r="J7" s="237">
        <f t="shared" si="7"/>
        <v>113</v>
      </c>
      <c r="K7" s="238">
        <v>121</v>
      </c>
      <c r="L7" s="239">
        <v>121</v>
      </c>
      <c r="M7" s="44">
        <v>8141</v>
      </c>
      <c r="N7" s="240">
        <v>7619</v>
      </c>
      <c r="O7" s="241">
        <v>8263</v>
      </c>
      <c r="P7" s="242">
        <f t="shared" si="0"/>
        <v>5</v>
      </c>
      <c r="Q7" s="168">
        <f t="shared" si="1"/>
        <v>2</v>
      </c>
      <c r="R7" s="168">
        <f t="shared" si="2"/>
        <v>2</v>
      </c>
      <c r="S7" s="168">
        <f t="shared" si="3"/>
        <v>4.909090909090909</v>
      </c>
      <c r="T7" s="168">
        <f t="shared" si="4"/>
        <v>2.5</v>
      </c>
      <c r="U7" s="168">
        <f t="shared" si="5"/>
        <v>3</v>
      </c>
      <c r="V7" s="243">
        <f t="shared" si="6"/>
        <v>0</v>
      </c>
      <c r="W7" s="167">
        <f t="shared" si="8"/>
        <v>3.054054054054054</v>
      </c>
      <c r="X7" s="168">
        <v>3.27027027027027</v>
      </c>
      <c r="Y7" s="243">
        <v>3.27027027027027</v>
      </c>
      <c r="Z7" s="167">
        <v>2.69</v>
      </c>
      <c r="AA7" s="53">
        <v>2.54</v>
      </c>
      <c r="AB7" s="54">
        <v>2.73972149</v>
      </c>
    </row>
    <row r="8" spans="1:28" s="236" customFormat="1" ht="13.5" customHeight="1">
      <c r="A8" s="478"/>
      <c r="B8" s="174" t="s">
        <v>38</v>
      </c>
      <c r="C8" s="246">
        <v>5</v>
      </c>
      <c r="D8" s="247">
        <v>22</v>
      </c>
      <c r="E8" s="247">
        <v>23</v>
      </c>
      <c r="F8" s="247">
        <v>66</v>
      </c>
      <c r="G8" s="247">
        <v>15</v>
      </c>
      <c r="H8" s="247">
        <v>17</v>
      </c>
      <c r="I8" s="248">
        <v>2</v>
      </c>
      <c r="J8" s="246">
        <f t="shared" si="7"/>
        <v>150</v>
      </c>
      <c r="K8" s="247">
        <v>75</v>
      </c>
      <c r="L8" s="248">
        <v>146</v>
      </c>
      <c r="M8" s="59">
        <v>9368</v>
      </c>
      <c r="N8" s="249">
        <v>5355</v>
      </c>
      <c r="O8" s="250">
        <v>8175</v>
      </c>
      <c r="P8" s="251">
        <f t="shared" si="0"/>
        <v>1.6666666666666667</v>
      </c>
      <c r="Q8" s="180">
        <f t="shared" si="1"/>
        <v>3.6666666666666665</v>
      </c>
      <c r="R8" s="180">
        <f t="shared" si="2"/>
        <v>4.6</v>
      </c>
      <c r="S8" s="180">
        <f t="shared" si="3"/>
        <v>6</v>
      </c>
      <c r="T8" s="180">
        <f t="shared" si="4"/>
        <v>3.75</v>
      </c>
      <c r="U8" s="180">
        <f t="shared" si="5"/>
        <v>4.25</v>
      </c>
      <c r="V8" s="252">
        <f t="shared" si="6"/>
        <v>0.5</v>
      </c>
      <c r="W8" s="179">
        <f t="shared" si="8"/>
        <v>4.054054054054054</v>
      </c>
      <c r="X8" s="180">
        <v>2.027027027027027</v>
      </c>
      <c r="Y8" s="252">
        <v>3.945945945945946</v>
      </c>
      <c r="Z8" s="179">
        <v>3.09</v>
      </c>
      <c r="AA8" s="68">
        <v>1.77</v>
      </c>
      <c r="AB8" s="69">
        <v>2.70516214</v>
      </c>
    </row>
    <row r="9" spans="1:28" s="164" customFormat="1" ht="13.5" customHeight="1">
      <c r="A9" s="484">
        <v>10</v>
      </c>
      <c r="B9" s="256">
        <v>40</v>
      </c>
      <c r="C9" s="44">
        <v>15</v>
      </c>
      <c r="D9" s="71">
        <v>28</v>
      </c>
      <c r="E9" s="71">
        <v>17</v>
      </c>
      <c r="F9" s="71">
        <v>66</v>
      </c>
      <c r="G9" s="71">
        <v>5</v>
      </c>
      <c r="H9" s="71">
        <v>10</v>
      </c>
      <c r="I9" s="72">
        <v>2</v>
      </c>
      <c r="J9" s="44">
        <f t="shared" si="7"/>
        <v>143</v>
      </c>
      <c r="K9" s="71">
        <v>132</v>
      </c>
      <c r="L9" s="72">
        <v>140</v>
      </c>
      <c r="M9" s="45">
        <v>9833</v>
      </c>
      <c r="N9" s="46">
        <v>7207</v>
      </c>
      <c r="O9" s="47">
        <v>8965</v>
      </c>
      <c r="P9" s="48">
        <f t="shared" si="0"/>
        <v>5</v>
      </c>
      <c r="Q9" s="49">
        <f t="shared" si="1"/>
        <v>4.666666666666667</v>
      </c>
      <c r="R9" s="49">
        <f t="shared" si="2"/>
        <v>3.4</v>
      </c>
      <c r="S9" s="49">
        <f t="shared" si="3"/>
        <v>6</v>
      </c>
      <c r="T9" s="49">
        <f t="shared" si="4"/>
        <v>1.25</v>
      </c>
      <c r="U9" s="49">
        <f t="shared" si="5"/>
        <v>2.5</v>
      </c>
      <c r="V9" s="50">
        <f t="shared" si="6"/>
        <v>0.5</v>
      </c>
      <c r="W9" s="51">
        <f t="shared" si="8"/>
        <v>3.864864864864865</v>
      </c>
      <c r="X9" s="49">
        <v>3.5675675675675675</v>
      </c>
      <c r="Y9" s="50">
        <v>3.7837837837837838</v>
      </c>
      <c r="Z9" s="52">
        <v>3.26</v>
      </c>
      <c r="AA9" s="53">
        <v>2.37</v>
      </c>
      <c r="AB9" s="54">
        <v>2.96265697</v>
      </c>
    </row>
    <row r="10" spans="1:28" s="164" customFormat="1" ht="13.5" customHeight="1">
      <c r="A10" s="485"/>
      <c r="B10" s="256">
        <v>41</v>
      </c>
      <c r="C10" s="44">
        <v>9</v>
      </c>
      <c r="D10" s="71">
        <v>22</v>
      </c>
      <c r="E10" s="71">
        <v>13</v>
      </c>
      <c r="F10" s="71">
        <v>68</v>
      </c>
      <c r="G10" s="71">
        <v>15</v>
      </c>
      <c r="H10" s="71">
        <v>11</v>
      </c>
      <c r="I10" s="72">
        <v>2</v>
      </c>
      <c r="J10" s="44">
        <f t="shared" si="7"/>
        <v>140</v>
      </c>
      <c r="K10" s="71">
        <v>120</v>
      </c>
      <c r="L10" s="72">
        <v>133</v>
      </c>
      <c r="M10" s="45">
        <v>9307</v>
      </c>
      <c r="N10" s="46">
        <v>7166</v>
      </c>
      <c r="O10" s="47">
        <v>9376</v>
      </c>
      <c r="P10" s="48">
        <f t="shared" si="0"/>
        <v>3</v>
      </c>
      <c r="Q10" s="49">
        <f t="shared" si="1"/>
        <v>3.6666666666666665</v>
      </c>
      <c r="R10" s="49">
        <f t="shared" si="2"/>
        <v>2.6</v>
      </c>
      <c r="S10" s="49">
        <f t="shared" si="3"/>
        <v>6.181818181818182</v>
      </c>
      <c r="T10" s="49">
        <f t="shared" si="4"/>
        <v>3.75</v>
      </c>
      <c r="U10" s="49">
        <f t="shared" si="5"/>
        <v>2.75</v>
      </c>
      <c r="V10" s="50">
        <f t="shared" si="6"/>
        <v>0.5</v>
      </c>
      <c r="W10" s="51">
        <f t="shared" si="8"/>
        <v>3.7837837837837838</v>
      </c>
      <c r="X10" s="49">
        <v>3.2432432432432434</v>
      </c>
      <c r="Y10" s="50">
        <v>3.5945945945945947</v>
      </c>
      <c r="Z10" s="52">
        <v>3.07</v>
      </c>
      <c r="AA10" s="53">
        <v>2.36</v>
      </c>
      <c r="AB10" s="54">
        <v>3.11702128</v>
      </c>
    </row>
    <row r="11" spans="1:28" s="164" customFormat="1" ht="13.5" customHeight="1">
      <c r="A11" s="485"/>
      <c r="B11" s="256">
        <v>42</v>
      </c>
      <c r="C11" s="44">
        <v>14</v>
      </c>
      <c r="D11" s="71">
        <v>21</v>
      </c>
      <c r="E11" s="71">
        <v>17</v>
      </c>
      <c r="F11" s="71">
        <v>66</v>
      </c>
      <c r="G11" s="71">
        <v>11</v>
      </c>
      <c r="H11" s="71">
        <v>5</v>
      </c>
      <c r="I11" s="72">
        <v>3</v>
      </c>
      <c r="J11" s="44">
        <f t="shared" si="7"/>
        <v>137</v>
      </c>
      <c r="K11" s="71">
        <v>80</v>
      </c>
      <c r="L11" s="72">
        <v>124</v>
      </c>
      <c r="M11" s="45">
        <v>11245</v>
      </c>
      <c r="N11" s="46">
        <v>6281</v>
      </c>
      <c r="O11" s="47">
        <v>8606</v>
      </c>
      <c r="P11" s="48">
        <f t="shared" si="0"/>
        <v>4.666666666666667</v>
      </c>
      <c r="Q11" s="49">
        <f t="shared" si="1"/>
        <v>3.5</v>
      </c>
      <c r="R11" s="49">
        <f t="shared" si="2"/>
        <v>3.4</v>
      </c>
      <c r="S11" s="49">
        <f t="shared" si="3"/>
        <v>6</v>
      </c>
      <c r="T11" s="49">
        <f t="shared" si="4"/>
        <v>2.75</v>
      </c>
      <c r="U11" s="49">
        <f t="shared" si="5"/>
        <v>1.25</v>
      </c>
      <c r="V11" s="50">
        <f t="shared" si="6"/>
        <v>0.75</v>
      </c>
      <c r="W11" s="51">
        <f t="shared" si="8"/>
        <v>3.7027027027027026</v>
      </c>
      <c r="X11" s="49">
        <v>2.1621621621621623</v>
      </c>
      <c r="Y11" s="50">
        <v>3.3513513513513513</v>
      </c>
      <c r="Z11" s="52">
        <v>3.71</v>
      </c>
      <c r="AA11" s="53">
        <v>2.06</v>
      </c>
      <c r="AB11" s="54">
        <v>2.84778293</v>
      </c>
    </row>
    <row r="12" spans="1:28" s="164" customFormat="1" ht="13.5" customHeight="1">
      <c r="A12" s="485"/>
      <c r="B12" s="256">
        <v>43</v>
      </c>
      <c r="C12" s="44">
        <v>15</v>
      </c>
      <c r="D12" s="71">
        <v>32</v>
      </c>
      <c r="E12" s="71">
        <v>35</v>
      </c>
      <c r="F12" s="71">
        <v>58</v>
      </c>
      <c r="G12" s="71">
        <v>11</v>
      </c>
      <c r="H12" s="71">
        <v>16</v>
      </c>
      <c r="I12" s="72">
        <v>5</v>
      </c>
      <c r="J12" s="44">
        <f t="shared" si="7"/>
        <v>172</v>
      </c>
      <c r="K12" s="71">
        <v>97</v>
      </c>
      <c r="L12" s="72">
        <v>150</v>
      </c>
      <c r="M12" s="45">
        <v>13721</v>
      </c>
      <c r="N12" s="46">
        <v>7209</v>
      </c>
      <c r="O12" s="47">
        <v>9881</v>
      </c>
      <c r="P12" s="48">
        <f t="shared" si="0"/>
        <v>5</v>
      </c>
      <c r="Q12" s="49">
        <f t="shared" si="1"/>
        <v>5.333333333333333</v>
      </c>
      <c r="R12" s="49">
        <f t="shared" si="2"/>
        <v>7</v>
      </c>
      <c r="S12" s="49">
        <f t="shared" si="3"/>
        <v>5.2727272727272725</v>
      </c>
      <c r="T12" s="49">
        <f t="shared" si="4"/>
        <v>2.75</v>
      </c>
      <c r="U12" s="49">
        <f t="shared" si="5"/>
        <v>4</v>
      </c>
      <c r="V12" s="50">
        <f t="shared" si="6"/>
        <v>1.25</v>
      </c>
      <c r="W12" s="51">
        <f t="shared" si="8"/>
        <v>4.648648648648648</v>
      </c>
      <c r="X12" s="49">
        <v>2.6216216216216215</v>
      </c>
      <c r="Y12" s="50">
        <v>4.054054054054054</v>
      </c>
      <c r="Z12" s="52">
        <v>4.53</v>
      </c>
      <c r="AA12" s="53">
        <v>2.37</v>
      </c>
      <c r="AB12" s="54">
        <v>3.27510772</v>
      </c>
    </row>
    <row r="13" spans="1:28" s="164" customFormat="1" ht="13.5" customHeight="1">
      <c r="A13" s="486">
        <v>11</v>
      </c>
      <c r="B13" s="258">
        <v>44</v>
      </c>
      <c r="C13" s="74">
        <v>10</v>
      </c>
      <c r="D13" s="75">
        <v>22</v>
      </c>
      <c r="E13" s="75">
        <v>62</v>
      </c>
      <c r="F13" s="75">
        <v>83</v>
      </c>
      <c r="G13" s="75">
        <v>13</v>
      </c>
      <c r="H13" s="75">
        <v>15</v>
      </c>
      <c r="I13" s="76">
        <v>13</v>
      </c>
      <c r="J13" s="74">
        <f t="shared" si="7"/>
        <v>218</v>
      </c>
      <c r="K13" s="75">
        <v>95</v>
      </c>
      <c r="L13" s="76">
        <v>166</v>
      </c>
      <c r="M13" s="77">
        <v>16186</v>
      </c>
      <c r="N13" s="78">
        <v>7377</v>
      </c>
      <c r="O13" s="79">
        <v>10890</v>
      </c>
      <c r="P13" s="80">
        <f t="shared" si="0"/>
        <v>3.3333333333333335</v>
      </c>
      <c r="Q13" s="81">
        <f t="shared" si="1"/>
        <v>3.6666666666666665</v>
      </c>
      <c r="R13" s="81">
        <f t="shared" si="2"/>
        <v>12.4</v>
      </c>
      <c r="S13" s="81">
        <f t="shared" si="3"/>
        <v>7.545454545454546</v>
      </c>
      <c r="T13" s="81">
        <f t="shared" si="4"/>
        <v>3.25</v>
      </c>
      <c r="U13" s="81">
        <f t="shared" si="5"/>
        <v>3.75</v>
      </c>
      <c r="V13" s="82">
        <f t="shared" si="6"/>
        <v>3.25</v>
      </c>
      <c r="W13" s="83">
        <f t="shared" si="8"/>
        <v>5.891891891891892</v>
      </c>
      <c r="X13" s="81">
        <v>2.5675675675675675</v>
      </c>
      <c r="Y13" s="82">
        <v>4.486486486486487</v>
      </c>
      <c r="Z13" s="84">
        <v>5.33</v>
      </c>
      <c r="AA13" s="85">
        <v>2.44</v>
      </c>
      <c r="AB13" s="86">
        <v>3.61673863</v>
      </c>
    </row>
    <row r="14" spans="1:28" s="173" customFormat="1" ht="13.5" customHeight="1">
      <c r="A14" s="487"/>
      <c r="B14" s="264">
        <v>45</v>
      </c>
      <c r="C14" s="45">
        <v>11</v>
      </c>
      <c r="D14" s="46">
        <v>55</v>
      </c>
      <c r="E14" s="46">
        <v>79</v>
      </c>
      <c r="F14" s="46">
        <v>119</v>
      </c>
      <c r="G14" s="46">
        <v>24</v>
      </c>
      <c r="H14" s="46">
        <v>17</v>
      </c>
      <c r="I14" s="88">
        <v>4</v>
      </c>
      <c r="J14" s="44">
        <f t="shared" si="7"/>
        <v>309</v>
      </c>
      <c r="K14" s="46">
        <v>87</v>
      </c>
      <c r="L14" s="88">
        <v>123</v>
      </c>
      <c r="M14" s="45">
        <v>23489</v>
      </c>
      <c r="N14" s="46">
        <v>7136</v>
      </c>
      <c r="O14" s="47">
        <v>11573</v>
      </c>
      <c r="P14" s="48">
        <f t="shared" si="0"/>
        <v>3.6666666666666665</v>
      </c>
      <c r="Q14" s="49">
        <f t="shared" si="1"/>
        <v>9.166666666666666</v>
      </c>
      <c r="R14" s="49">
        <f t="shared" si="2"/>
        <v>15.8</v>
      </c>
      <c r="S14" s="49">
        <f t="shared" si="3"/>
        <v>10.818181818181818</v>
      </c>
      <c r="T14" s="49">
        <f t="shared" si="4"/>
        <v>6</v>
      </c>
      <c r="U14" s="49">
        <f t="shared" si="5"/>
        <v>4.25</v>
      </c>
      <c r="V14" s="50">
        <f t="shared" si="6"/>
        <v>1</v>
      </c>
      <c r="W14" s="51">
        <f t="shared" si="8"/>
        <v>8.35135135135135</v>
      </c>
      <c r="X14" s="89">
        <v>2.3513513513513513</v>
      </c>
      <c r="Y14" s="90">
        <v>3.324324324324324</v>
      </c>
      <c r="Z14" s="52">
        <v>7.73</v>
      </c>
      <c r="AA14" s="53">
        <v>2.35</v>
      </c>
      <c r="AB14" s="54">
        <v>3.82199472</v>
      </c>
    </row>
    <row r="15" spans="1:28" s="173" customFormat="1" ht="13.5" customHeight="1">
      <c r="A15" s="487"/>
      <c r="B15" s="264">
        <v>46</v>
      </c>
      <c r="C15" s="45">
        <v>11</v>
      </c>
      <c r="D15" s="46">
        <v>51</v>
      </c>
      <c r="E15" s="46">
        <v>104</v>
      </c>
      <c r="F15" s="46">
        <v>226</v>
      </c>
      <c r="G15" s="46">
        <v>44</v>
      </c>
      <c r="H15" s="46">
        <v>31</v>
      </c>
      <c r="I15" s="88">
        <v>12</v>
      </c>
      <c r="J15" s="44">
        <f t="shared" si="7"/>
        <v>479</v>
      </c>
      <c r="K15" s="46">
        <v>77</v>
      </c>
      <c r="L15" s="88">
        <v>170</v>
      </c>
      <c r="M15" s="45">
        <v>32280</v>
      </c>
      <c r="N15" s="46">
        <v>8143</v>
      </c>
      <c r="O15" s="47">
        <v>16208</v>
      </c>
      <c r="P15" s="48">
        <f t="shared" si="0"/>
        <v>3.6666666666666665</v>
      </c>
      <c r="Q15" s="49">
        <f t="shared" si="1"/>
        <v>8.5</v>
      </c>
      <c r="R15" s="49">
        <f t="shared" si="2"/>
        <v>20.8</v>
      </c>
      <c r="S15" s="49">
        <f t="shared" si="3"/>
        <v>20.545454545454547</v>
      </c>
      <c r="T15" s="49">
        <f t="shared" si="4"/>
        <v>11</v>
      </c>
      <c r="U15" s="49">
        <f t="shared" si="5"/>
        <v>7.75</v>
      </c>
      <c r="V15" s="50">
        <f t="shared" si="6"/>
        <v>3</v>
      </c>
      <c r="W15" s="51">
        <f t="shared" si="8"/>
        <v>12.945945945945946</v>
      </c>
      <c r="X15" s="89">
        <v>2.081081081081081</v>
      </c>
      <c r="Y15" s="90">
        <v>4.594594594594595</v>
      </c>
      <c r="Z15" s="52">
        <v>10.68</v>
      </c>
      <c r="AA15" s="53">
        <v>2.68</v>
      </c>
      <c r="AB15" s="54">
        <v>5.36511089</v>
      </c>
    </row>
    <row r="16" spans="1:28" s="173" customFormat="1" ht="13.5" customHeight="1">
      <c r="A16" s="487"/>
      <c r="B16" s="264">
        <v>47</v>
      </c>
      <c r="C16" s="45">
        <v>17</v>
      </c>
      <c r="D16" s="46">
        <v>68</v>
      </c>
      <c r="E16" s="46">
        <v>66</v>
      </c>
      <c r="F16" s="46">
        <v>297</v>
      </c>
      <c r="G16" s="46">
        <v>66</v>
      </c>
      <c r="H16" s="46">
        <v>34</v>
      </c>
      <c r="I16" s="88">
        <v>9</v>
      </c>
      <c r="J16" s="44">
        <f t="shared" si="7"/>
        <v>557</v>
      </c>
      <c r="K16" s="46">
        <v>101</v>
      </c>
      <c r="L16" s="88">
        <v>191</v>
      </c>
      <c r="M16" s="45">
        <v>38702</v>
      </c>
      <c r="N16" s="46">
        <v>8646</v>
      </c>
      <c r="O16" s="47">
        <v>20365</v>
      </c>
      <c r="P16" s="48">
        <f t="shared" si="0"/>
        <v>5.666666666666667</v>
      </c>
      <c r="Q16" s="49">
        <f t="shared" si="1"/>
        <v>11.333333333333334</v>
      </c>
      <c r="R16" s="49">
        <f t="shared" si="2"/>
        <v>13.2</v>
      </c>
      <c r="S16" s="49">
        <f t="shared" si="3"/>
        <v>27</v>
      </c>
      <c r="T16" s="49">
        <f t="shared" si="4"/>
        <v>16.5</v>
      </c>
      <c r="U16" s="49">
        <f t="shared" si="5"/>
        <v>8.5</v>
      </c>
      <c r="V16" s="50">
        <f t="shared" si="6"/>
        <v>2.25</v>
      </c>
      <c r="W16" s="51">
        <f t="shared" si="8"/>
        <v>15.054054054054054</v>
      </c>
      <c r="X16" s="89">
        <v>2.72972972972973</v>
      </c>
      <c r="Y16" s="90">
        <v>5.162162162162162</v>
      </c>
      <c r="Z16" s="52">
        <v>12.74</v>
      </c>
      <c r="AA16" s="53">
        <v>2.86</v>
      </c>
      <c r="AB16" s="54">
        <v>6.75456053</v>
      </c>
    </row>
    <row r="17" spans="1:28" s="173" customFormat="1" ht="13.5" customHeight="1">
      <c r="A17" s="486">
        <v>12</v>
      </c>
      <c r="B17" s="265">
        <v>48</v>
      </c>
      <c r="C17" s="77">
        <v>41</v>
      </c>
      <c r="D17" s="78">
        <v>115</v>
      </c>
      <c r="E17" s="78">
        <v>46</v>
      </c>
      <c r="F17" s="78">
        <v>360</v>
      </c>
      <c r="G17" s="78">
        <v>88</v>
      </c>
      <c r="H17" s="78">
        <v>36</v>
      </c>
      <c r="I17" s="92">
        <v>17</v>
      </c>
      <c r="J17" s="74">
        <f t="shared" si="7"/>
        <v>703</v>
      </c>
      <c r="K17" s="78">
        <v>118</v>
      </c>
      <c r="L17" s="92">
        <v>199</v>
      </c>
      <c r="M17" s="77">
        <v>48130</v>
      </c>
      <c r="N17" s="78">
        <v>8812</v>
      </c>
      <c r="O17" s="79">
        <v>24155</v>
      </c>
      <c r="P17" s="80">
        <f t="shared" si="0"/>
        <v>13.666666666666666</v>
      </c>
      <c r="Q17" s="81">
        <f t="shared" si="1"/>
        <v>19.166666666666668</v>
      </c>
      <c r="R17" s="81">
        <f t="shared" si="2"/>
        <v>9.2</v>
      </c>
      <c r="S17" s="81">
        <f t="shared" si="3"/>
        <v>32.72727272727273</v>
      </c>
      <c r="T17" s="81">
        <f t="shared" si="4"/>
        <v>22</v>
      </c>
      <c r="U17" s="81">
        <f t="shared" si="5"/>
        <v>9</v>
      </c>
      <c r="V17" s="82">
        <f t="shared" si="6"/>
        <v>4.25</v>
      </c>
      <c r="W17" s="83">
        <f t="shared" si="8"/>
        <v>19</v>
      </c>
      <c r="X17" s="93">
        <v>3.189189189189189</v>
      </c>
      <c r="Y17" s="94">
        <v>5.378378378378378</v>
      </c>
      <c r="Z17" s="84">
        <v>15.88</v>
      </c>
      <c r="AA17" s="85">
        <v>2.89</v>
      </c>
      <c r="AB17" s="86">
        <v>7.99305096</v>
      </c>
    </row>
    <row r="18" spans="1:28" s="173" customFormat="1" ht="13.5" customHeight="1">
      <c r="A18" s="487"/>
      <c r="B18" s="264">
        <v>49</v>
      </c>
      <c r="C18" s="45">
        <v>48</v>
      </c>
      <c r="D18" s="46">
        <v>124</v>
      </c>
      <c r="E18" s="46">
        <v>72</v>
      </c>
      <c r="F18" s="46">
        <v>494</v>
      </c>
      <c r="G18" s="46">
        <v>125</v>
      </c>
      <c r="H18" s="46">
        <v>64</v>
      </c>
      <c r="I18" s="88">
        <v>12</v>
      </c>
      <c r="J18" s="44">
        <f t="shared" si="7"/>
        <v>939</v>
      </c>
      <c r="K18" s="46">
        <v>137</v>
      </c>
      <c r="L18" s="88">
        <v>318</v>
      </c>
      <c r="M18" s="45">
        <v>52474</v>
      </c>
      <c r="N18" s="46">
        <v>11883</v>
      </c>
      <c r="O18" s="47">
        <v>36007</v>
      </c>
      <c r="P18" s="48">
        <f t="shared" si="0"/>
        <v>16</v>
      </c>
      <c r="Q18" s="49">
        <f t="shared" si="1"/>
        <v>20.666666666666668</v>
      </c>
      <c r="R18" s="49">
        <f t="shared" si="2"/>
        <v>14.4</v>
      </c>
      <c r="S18" s="49">
        <f t="shared" si="3"/>
        <v>44.90909090909091</v>
      </c>
      <c r="T18" s="49">
        <f t="shared" si="4"/>
        <v>31.25</v>
      </c>
      <c r="U18" s="49">
        <f t="shared" si="5"/>
        <v>16</v>
      </c>
      <c r="V18" s="50">
        <f t="shared" si="6"/>
        <v>3</v>
      </c>
      <c r="W18" s="51">
        <f t="shared" si="8"/>
        <v>25.37837837837838</v>
      </c>
      <c r="X18" s="89">
        <v>3.7027027027027026</v>
      </c>
      <c r="Y18" s="90">
        <v>8.594594594594595</v>
      </c>
      <c r="Z18" s="52">
        <v>17.26</v>
      </c>
      <c r="AA18" s="53">
        <v>3.91</v>
      </c>
      <c r="AB18" s="54">
        <v>11.8717441</v>
      </c>
    </row>
    <row r="19" spans="1:28" s="173" customFormat="1" ht="13.5" customHeight="1">
      <c r="A19" s="487"/>
      <c r="B19" s="264">
        <v>50</v>
      </c>
      <c r="C19" s="45">
        <v>63</v>
      </c>
      <c r="D19" s="46">
        <v>112</v>
      </c>
      <c r="E19" s="46">
        <v>91</v>
      </c>
      <c r="F19" s="46">
        <v>571</v>
      </c>
      <c r="G19" s="46">
        <v>157</v>
      </c>
      <c r="H19" s="46">
        <v>78</v>
      </c>
      <c r="I19" s="88">
        <v>18</v>
      </c>
      <c r="J19" s="44">
        <f t="shared" si="7"/>
        <v>1090</v>
      </c>
      <c r="K19" s="46">
        <v>147</v>
      </c>
      <c r="L19" s="88">
        <v>481</v>
      </c>
      <c r="M19" s="45">
        <v>56217</v>
      </c>
      <c r="N19" s="46">
        <v>14568</v>
      </c>
      <c r="O19" s="47">
        <v>44216</v>
      </c>
      <c r="P19" s="48">
        <f t="shared" si="0"/>
        <v>21</v>
      </c>
      <c r="Q19" s="49">
        <f t="shared" si="1"/>
        <v>18.666666666666668</v>
      </c>
      <c r="R19" s="49">
        <f t="shared" si="2"/>
        <v>18.2</v>
      </c>
      <c r="S19" s="49">
        <f t="shared" si="3"/>
        <v>51.90909090909091</v>
      </c>
      <c r="T19" s="49">
        <f t="shared" si="4"/>
        <v>39.25</v>
      </c>
      <c r="U19" s="49">
        <f t="shared" si="5"/>
        <v>19.5</v>
      </c>
      <c r="V19" s="50">
        <f t="shared" si="6"/>
        <v>4.5</v>
      </c>
      <c r="W19" s="51">
        <f t="shared" si="8"/>
        <v>29.45945945945946</v>
      </c>
      <c r="X19" s="89">
        <v>3.972972972972973</v>
      </c>
      <c r="Y19" s="90">
        <v>13</v>
      </c>
      <c r="Z19" s="52">
        <v>18.49</v>
      </c>
      <c r="AA19" s="53">
        <v>4.79</v>
      </c>
      <c r="AB19" s="54">
        <v>14.5879248</v>
      </c>
    </row>
    <row r="20" spans="1:28" s="173" customFormat="1" ht="13.5" customHeight="1">
      <c r="A20" s="487"/>
      <c r="B20" s="264">
        <v>51</v>
      </c>
      <c r="C20" s="45">
        <v>53</v>
      </c>
      <c r="D20" s="46">
        <v>110</v>
      </c>
      <c r="E20" s="46">
        <v>81</v>
      </c>
      <c r="F20" s="46">
        <v>441</v>
      </c>
      <c r="G20" s="46">
        <v>128</v>
      </c>
      <c r="H20" s="46">
        <v>64</v>
      </c>
      <c r="I20" s="88">
        <v>11</v>
      </c>
      <c r="J20" s="44">
        <f t="shared" si="7"/>
        <v>888</v>
      </c>
      <c r="K20" s="46">
        <v>135</v>
      </c>
      <c r="L20" s="88">
        <v>533</v>
      </c>
      <c r="M20" s="45">
        <v>49189</v>
      </c>
      <c r="N20" s="46">
        <v>19013</v>
      </c>
      <c r="O20" s="47">
        <v>48115</v>
      </c>
      <c r="P20" s="48">
        <f t="shared" si="0"/>
        <v>17.666666666666668</v>
      </c>
      <c r="Q20" s="49">
        <f t="shared" si="1"/>
        <v>18.333333333333332</v>
      </c>
      <c r="R20" s="49">
        <f t="shared" si="2"/>
        <v>16.2</v>
      </c>
      <c r="S20" s="49">
        <f t="shared" si="3"/>
        <v>40.09090909090909</v>
      </c>
      <c r="T20" s="49">
        <f t="shared" si="4"/>
        <v>32</v>
      </c>
      <c r="U20" s="49">
        <f t="shared" si="5"/>
        <v>16</v>
      </c>
      <c r="V20" s="50">
        <f t="shared" si="6"/>
        <v>2.75</v>
      </c>
      <c r="W20" s="51">
        <f t="shared" si="8"/>
        <v>24</v>
      </c>
      <c r="X20" s="89">
        <v>3.6486486486486487</v>
      </c>
      <c r="Y20" s="90">
        <v>14.405405405405405</v>
      </c>
      <c r="Z20" s="52">
        <v>16.19</v>
      </c>
      <c r="AA20" s="53">
        <v>6.25</v>
      </c>
      <c r="AB20" s="54">
        <v>15.8900264</v>
      </c>
    </row>
    <row r="21" spans="1:28" s="173" customFormat="1" ht="13.5" customHeight="1">
      <c r="A21" s="487"/>
      <c r="B21" s="264">
        <v>52</v>
      </c>
      <c r="C21" s="45">
        <v>36</v>
      </c>
      <c r="D21" s="46">
        <v>48</v>
      </c>
      <c r="E21" s="46">
        <v>35</v>
      </c>
      <c r="F21" s="46">
        <v>189</v>
      </c>
      <c r="G21" s="46">
        <v>69</v>
      </c>
      <c r="H21" s="46">
        <v>47</v>
      </c>
      <c r="I21" s="88">
        <v>23</v>
      </c>
      <c r="J21" s="44">
        <f t="shared" si="7"/>
        <v>447</v>
      </c>
      <c r="K21" s="46">
        <v>167</v>
      </c>
      <c r="L21" s="88">
        <v>734</v>
      </c>
      <c r="M21" s="45">
        <v>25947</v>
      </c>
      <c r="N21" s="46">
        <v>22452</v>
      </c>
      <c r="O21" s="47">
        <v>41852</v>
      </c>
      <c r="P21" s="48">
        <f t="shared" si="0"/>
        <v>12</v>
      </c>
      <c r="Q21" s="49">
        <f t="shared" si="1"/>
        <v>8</v>
      </c>
      <c r="R21" s="49">
        <f t="shared" si="2"/>
        <v>7</v>
      </c>
      <c r="S21" s="49">
        <f t="shared" si="3"/>
        <v>17.181818181818183</v>
      </c>
      <c r="T21" s="49">
        <f t="shared" si="4"/>
        <v>17.25</v>
      </c>
      <c r="U21" s="49">
        <f t="shared" si="5"/>
        <v>11.75</v>
      </c>
      <c r="V21" s="50">
        <f t="shared" si="6"/>
        <v>5.75</v>
      </c>
      <c r="W21" s="51">
        <f t="shared" si="8"/>
        <v>12.08108108108108</v>
      </c>
      <c r="X21" s="89">
        <v>4.513513513513513</v>
      </c>
      <c r="Y21" s="90">
        <v>19.83783783783784</v>
      </c>
      <c r="Z21" s="52">
        <v>8.65</v>
      </c>
      <c r="AA21" s="53">
        <v>7.39</v>
      </c>
      <c r="AB21" s="54">
        <v>13.8950863</v>
      </c>
    </row>
    <row r="22" spans="1:28" s="173" customFormat="1" ht="13.5" customHeight="1">
      <c r="A22" s="488"/>
      <c r="B22" s="266">
        <v>53</v>
      </c>
      <c r="C22" s="96"/>
      <c r="D22" s="97"/>
      <c r="E22" s="97"/>
      <c r="F22" s="97"/>
      <c r="G22" s="97"/>
      <c r="H22" s="97"/>
      <c r="I22" s="98"/>
      <c r="J22" s="99">
        <f aca="true" t="shared" si="9" ref="J22:J57">SUM(C22:I22)</f>
        <v>0</v>
      </c>
      <c r="K22" s="100">
        <v>126</v>
      </c>
      <c r="L22" s="101"/>
      <c r="M22" s="96"/>
      <c r="N22" s="102">
        <v>13204</v>
      </c>
      <c r="O22" s="103"/>
      <c r="P22" s="104">
        <f t="shared" si="0"/>
        <v>0</v>
      </c>
      <c r="Q22" s="105">
        <f t="shared" si="1"/>
        <v>0</v>
      </c>
      <c r="R22" s="105">
        <f t="shared" si="2"/>
        <v>0</v>
      </c>
      <c r="S22" s="105">
        <f t="shared" si="3"/>
        <v>0</v>
      </c>
      <c r="T22" s="105">
        <f t="shared" si="4"/>
        <v>0</v>
      </c>
      <c r="U22" s="105">
        <f t="shared" si="5"/>
        <v>0</v>
      </c>
      <c r="V22" s="106">
        <f t="shared" si="6"/>
        <v>0</v>
      </c>
      <c r="W22" s="107">
        <f t="shared" si="8"/>
        <v>0</v>
      </c>
      <c r="X22" s="269">
        <v>3.4054054054054053</v>
      </c>
      <c r="Y22" s="270"/>
      <c r="Z22" s="300"/>
      <c r="AA22" s="111">
        <v>4.42</v>
      </c>
      <c r="AB22" s="112"/>
    </row>
    <row r="23" spans="1:28" s="178" customFormat="1" ht="13.5" customHeight="1">
      <c r="A23" s="479">
        <v>1</v>
      </c>
      <c r="B23" s="156" t="s">
        <v>0</v>
      </c>
      <c r="C23" s="114">
        <v>24</v>
      </c>
      <c r="D23" s="115">
        <v>66</v>
      </c>
      <c r="E23" s="115">
        <v>33</v>
      </c>
      <c r="F23" s="115">
        <v>206</v>
      </c>
      <c r="G23" s="115">
        <v>70</v>
      </c>
      <c r="H23" s="115">
        <v>50</v>
      </c>
      <c r="I23" s="116">
        <v>37</v>
      </c>
      <c r="J23" s="117">
        <f>SUM(C23:I23)</f>
        <v>486</v>
      </c>
      <c r="K23" s="115">
        <v>459</v>
      </c>
      <c r="L23" s="116">
        <v>281</v>
      </c>
      <c r="M23" s="118">
        <v>25153</v>
      </c>
      <c r="N23" s="119">
        <v>25981</v>
      </c>
      <c r="O23" s="120">
        <v>14211</v>
      </c>
      <c r="P23" s="121">
        <f t="shared" si="0"/>
        <v>8</v>
      </c>
      <c r="Q23" s="122">
        <f t="shared" si="1"/>
        <v>11</v>
      </c>
      <c r="R23" s="122">
        <f t="shared" si="2"/>
        <v>6.6</v>
      </c>
      <c r="S23" s="122">
        <f t="shared" si="3"/>
        <v>18.727272727272727</v>
      </c>
      <c r="T23" s="122">
        <f t="shared" si="4"/>
        <v>17.5</v>
      </c>
      <c r="U23" s="122">
        <f t="shared" si="5"/>
        <v>12.5</v>
      </c>
      <c r="V23" s="123">
        <f t="shared" si="6"/>
        <v>9.25</v>
      </c>
      <c r="W23" s="124">
        <f t="shared" si="8"/>
        <v>13.135135135135135</v>
      </c>
      <c r="X23" s="122">
        <v>12.405405405405405</v>
      </c>
      <c r="Y23" s="123">
        <v>7.594594594594595</v>
      </c>
      <c r="Z23" s="125">
        <v>7.99</v>
      </c>
      <c r="AA23" s="53">
        <v>8.63</v>
      </c>
      <c r="AB23" s="54">
        <v>4.98</v>
      </c>
    </row>
    <row r="24" spans="1:28" s="178" customFormat="1" ht="13.5" customHeight="1">
      <c r="A24" s="480"/>
      <c r="B24" s="18" t="s">
        <v>1</v>
      </c>
      <c r="C24" s="41">
        <v>33</v>
      </c>
      <c r="D24" s="42">
        <v>60</v>
      </c>
      <c r="E24" s="42">
        <v>30</v>
      </c>
      <c r="F24" s="42">
        <v>158</v>
      </c>
      <c r="G24" s="42">
        <v>51</v>
      </c>
      <c r="H24" s="42">
        <v>57</v>
      </c>
      <c r="I24" s="43">
        <v>72</v>
      </c>
      <c r="J24" s="44">
        <f t="shared" si="9"/>
        <v>461</v>
      </c>
      <c r="K24" s="42">
        <v>686</v>
      </c>
      <c r="L24" s="43">
        <v>686</v>
      </c>
      <c r="M24" s="45">
        <v>26813</v>
      </c>
      <c r="N24" s="46">
        <v>31947</v>
      </c>
      <c r="O24" s="47">
        <v>30845</v>
      </c>
      <c r="P24" s="48">
        <f t="shared" si="0"/>
        <v>11</v>
      </c>
      <c r="Q24" s="49">
        <f t="shared" si="1"/>
        <v>10</v>
      </c>
      <c r="R24" s="49">
        <f t="shared" si="2"/>
        <v>6</v>
      </c>
      <c r="S24" s="49">
        <f t="shared" si="3"/>
        <v>14.363636363636363</v>
      </c>
      <c r="T24" s="49">
        <f t="shared" si="4"/>
        <v>12.75</v>
      </c>
      <c r="U24" s="49">
        <f t="shared" si="5"/>
        <v>14.25</v>
      </c>
      <c r="V24" s="50">
        <f t="shared" si="6"/>
        <v>18</v>
      </c>
      <c r="W24" s="51">
        <f t="shared" si="8"/>
        <v>12.45945945945946</v>
      </c>
      <c r="X24" s="49">
        <v>18.54054054054054</v>
      </c>
      <c r="Y24" s="50">
        <v>18.54054054054054</v>
      </c>
      <c r="Z24" s="52">
        <v>8.49</v>
      </c>
      <c r="AA24" s="53">
        <v>10.53</v>
      </c>
      <c r="AB24" s="54">
        <v>10.23</v>
      </c>
    </row>
    <row r="25" spans="1:28" s="178" customFormat="1" ht="13.5" customHeight="1">
      <c r="A25" s="480"/>
      <c r="B25" s="18" t="s">
        <v>2</v>
      </c>
      <c r="C25" s="41">
        <v>18</v>
      </c>
      <c r="D25" s="42">
        <v>79</v>
      </c>
      <c r="E25" s="42">
        <v>41</v>
      </c>
      <c r="F25" s="42">
        <v>154</v>
      </c>
      <c r="G25" s="42">
        <v>50</v>
      </c>
      <c r="H25" s="42">
        <v>51</v>
      </c>
      <c r="I25" s="43">
        <v>62</v>
      </c>
      <c r="J25" s="44">
        <f t="shared" si="9"/>
        <v>455</v>
      </c>
      <c r="K25" s="42">
        <v>924</v>
      </c>
      <c r="L25" s="43">
        <v>572</v>
      </c>
      <c r="M25" s="45">
        <v>28962</v>
      </c>
      <c r="N25" s="46">
        <v>42145</v>
      </c>
      <c r="O25" s="47">
        <v>24945</v>
      </c>
      <c r="P25" s="48">
        <f t="shared" si="0"/>
        <v>6</v>
      </c>
      <c r="Q25" s="49">
        <f t="shared" si="1"/>
        <v>13.166666666666666</v>
      </c>
      <c r="R25" s="49">
        <f t="shared" si="2"/>
        <v>8.2</v>
      </c>
      <c r="S25" s="49">
        <f t="shared" si="3"/>
        <v>14</v>
      </c>
      <c r="T25" s="49">
        <f t="shared" si="4"/>
        <v>12.5</v>
      </c>
      <c r="U25" s="49">
        <f t="shared" si="5"/>
        <v>12.75</v>
      </c>
      <c r="V25" s="50">
        <f t="shared" si="6"/>
        <v>15.5</v>
      </c>
      <c r="W25" s="51">
        <f t="shared" si="8"/>
        <v>12.297297297297296</v>
      </c>
      <c r="X25" s="49">
        <v>24.972972972972972</v>
      </c>
      <c r="Y25" s="50">
        <v>15.45945945945946</v>
      </c>
      <c r="Z25" s="52">
        <v>9.17</v>
      </c>
      <c r="AA25" s="53">
        <v>13.87</v>
      </c>
      <c r="AB25" s="54">
        <v>8.24</v>
      </c>
    </row>
    <row r="26" spans="1:28" s="178" customFormat="1" ht="13.5" customHeight="1">
      <c r="A26" s="480"/>
      <c r="B26" s="18" t="s">
        <v>3</v>
      </c>
      <c r="C26" s="41">
        <v>19</v>
      </c>
      <c r="D26" s="42">
        <v>55</v>
      </c>
      <c r="E26" s="42">
        <v>42</v>
      </c>
      <c r="F26" s="42">
        <v>143</v>
      </c>
      <c r="G26" s="42">
        <v>37</v>
      </c>
      <c r="H26" s="42">
        <v>37</v>
      </c>
      <c r="I26" s="43">
        <v>91</v>
      </c>
      <c r="J26" s="44">
        <f t="shared" si="9"/>
        <v>424</v>
      </c>
      <c r="K26" s="42">
        <v>976</v>
      </c>
      <c r="L26" s="43">
        <v>602</v>
      </c>
      <c r="M26" s="45">
        <v>28290</v>
      </c>
      <c r="N26" s="46">
        <v>43469</v>
      </c>
      <c r="O26" s="47">
        <v>26005</v>
      </c>
      <c r="P26" s="48">
        <f t="shared" si="0"/>
        <v>6.333333333333333</v>
      </c>
      <c r="Q26" s="49">
        <f t="shared" si="1"/>
        <v>9.166666666666666</v>
      </c>
      <c r="R26" s="49">
        <f t="shared" si="2"/>
        <v>8.4</v>
      </c>
      <c r="S26" s="49">
        <f t="shared" si="3"/>
        <v>13</v>
      </c>
      <c r="T26" s="49">
        <f t="shared" si="4"/>
        <v>9.25</v>
      </c>
      <c r="U26" s="49">
        <f t="shared" si="5"/>
        <v>9.25</v>
      </c>
      <c r="V26" s="50">
        <f t="shared" si="6"/>
        <v>22.75</v>
      </c>
      <c r="W26" s="51">
        <f t="shared" si="8"/>
        <v>11.45945945945946</v>
      </c>
      <c r="X26" s="49">
        <v>26.37837837837838</v>
      </c>
      <c r="Y26" s="50">
        <v>16.27027027027027</v>
      </c>
      <c r="Z26" s="52">
        <v>8.97</v>
      </c>
      <c r="AA26" s="53">
        <v>14.32</v>
      </c>
      <c r="AB26" s="54">
        <v>8.59</v>
      </c>
    </row>
    <row r="27" spans="1:28" s="178" customFormat="1" ht="13.5" customHeight="1">
      <c r="A27" s="483">
        <v>2</v>
      </c>
      <c r="B27" s="17" t="s">
        <v>4</v>
      </c>
      <c r="C27" s="128">
        <v>12</v>
      </c>
      <c r="D27" s="129">
        <v>66</v>
      </c>
      <c r="E27" s="129">
        <v>51</v>
      </c>
      <c r="F27" s="129">
        <v>122</v>
      </c>
      <c r="G27" s="129">
        <v>35</v>
      </c>
      <c r="H27" s="129">
        <v>32</v>
      </c>
      <c r="I27" s="130">
        <v>41</v>
      </c>
      <c r="J27" s="74">
        <f t="shared" si="9"/>
        <v>359</v>
      </c>
      <c r="K27" s="129">
        <v>875</v>
      </c>
      <c r="L27" s="130">
        <v>417</v>
      </c>
      <c r="M27" s="77">
        <v>28147</v>
      </c>
      <c r="N27" s="78">
        <v>42253</v>
      </c>
      <c r="O27" s="79">
        <v>23342</v>
      </c>
      <c r="P27" s="80">
        <f t="shared" si="0"/>
        <v>4</v>
      </c>
      <c r="Q27" s="81">
        <f t="shared" si="1"/>
        <v>11</v>
      </c>
      <c r="R27" s="81">
        <f t="shared" si="2"/>
        <v>10.2</v>
      </c>
      <c r="S27" s="81">
        <f t="shared" si="3"/>
        <v>11.090909090909092</v>
      </c>
      <c r="T27" s="81">
        <f t="shared" si="4"/>
        <v>8.75</v>
      </c>
      <c r="U27" s="81">
        <f t="shared" si="5"/>
        <v>8</v>
      </c>
      <c r="V27" s="82">
        <f t="shared" si="6"/>
        <v>10.25</v>
      </c>
      <c r="W27" s="83">
        <f t="shared" si="8"/>
        <v>9.702702702702704</v>
      </c>
      <c r="X27" s="81">
        <v>23.64864864864865</v>
      </c>
      <c r="Y27" s="82">
        <v>11.27027027027027</v>
      </c>
      <c r="Z27" s="84">
        <v>8.91</v>
      </c>
      <c r="AA27" s="85">
        <v>13.94</v>
      </c>
      <c r="AB27" s="86">
        <v>7.7</v>
      </c>
    </row>
    <row r="28" spans="1:28" s="178" customFormat="1" ht="13.5" customHeight="1">
      <c r="A28" s="483"/>
      <c r="B28" s="18" t="s">
        <v>5</v>
      </c>
      <c r="C28" s="41">
        <v>12</v>
      </c>
      <c r="D28" s="42">
        <v>58</v>
      </c>
      <c r="E28" s="42">
        <v>31</v>
      </c>
      <c r="F28" s="42">
        <v>127</v>
      </c>
      <c r="G28" s="42">
        <v>30</v>
      </c>
      <c r="H28" s="42">
        <v>37</v>
      </c>
      <c r="I28" s="43">
        <v>28</v>
      </c>
      <c r="J28" s="44">
        <f t="shared" si="9"/>
        <v>323</v>
      </c>
      <c r="K28" s="42">
        <v>775</v>
      </c>
      <c r="L28" s="43">
        <v>363</v>
      </c>
      <c r="M28" s="45">
        <v>26312</v>
      </c>
      <c r="N28" s="46">
        <v>37962</v>
      </c>
      <c r="O28" s="47">
        <v>21413</v>
      </c>
      <c r="P28" s="48">
        <f t="shared" si="0"/>
        <v>4</v>
      </c>
      <c r="Q28" s="49">
        <f t="shared" si="1"/>
        <v>9.666666666666666</v>
      </c>
      <c r="R28" s="49">
        <f t="shared" si="2"/>
        <v>6.2</v>
      </c>
      <c r="S28" s="49">
        <f t="shared" si="3"/>
        <v>11.545454545454545</v>
      </c>
      <c r="T28" s="49">
        <f t="shared" si="4"/>
        <v>7.5</v>
      </c>
      <c r="U28" s="49">
        <f t="shared" si="5"/>
        <v>9.25</v>
      </c>
      <c r="V28" s="50">
        <f t="shared" si="6"/>
        <v>7</v>
      </c>
      <c r="W28" s="51">
        <f t="shared" si="8"/>
        <v>8.72972972972973</v>
      </c>
      <c r="X28" s="49">
        <v>20.945945945945947</v>
      </c>
      <c r="Y28" s="50">
        <v>9.81081081081081</v>
      </c>
      <c r="Z28" s="52">
        <v>8.36</v>
      </c>
      <c r="AA28" s="53">
        <v>12.52</v>
      </c>
      <c r="AB28" s="54">
        <v>7.06</v>
      </c>
    </row>
    <row r="29" spans="1:28" s="178" customFormat="1" ht="13.5" customHeight="1">
      <c r="A29" s="483"/>
      <c r="B29" s="18" t="s">
        <v>6</v>
      </c>
      <c r="C29" s="41">
        <v>19</v>
      </c>
      <c r="D29" s="42">
        <v>68</v>
      </c>
      <c r="E29" s="42">
        <v>32</v>
      </c>
      <c r="F29" s="42">
        <v>133</v>
      </c>
      <c r="G29" s="42">
        <v>32</v>
      </c>
      <c r="H29" s="42">
        <v>30</v>
      </c>
      <c r="I29" s="43">
        <v>12</v>
      </c>
      <c r="J29" s="44">
        <f t="shared" si="9"/>
        <v>326</v>
      </c>
      <c r="K29" s="42">
        <v>650</v>
      </c>
      <c r="L29" s="43">
        <v>271</v>
      </c>
      <c r="M29" s="45">
        <v>29550</v>
      </c>
      <c r="N29" s="46">
        <v>37820</v>
      </c>
      <c r="O29" s="47">
        <v>19652</v>
      </c>
      <c r="P29" s="48">
        <f t="shared" si="0"/>
        <v>6.333333333333333</v>
      </c>
      <c r="Q29" s="49">
        <f t="shared" si="1"/>
        <v>11.333333333333334</v>
      </c>
      <c r="R29" s="49">
        <f t="shared" si="2"/>
        <v>6.4</v>
      </c>
      <c r="S29" s="49">
        <f t="shared" si="3"/>
        <v>12.090909090909092</v>
      </c>
      <c r="T29" s="49">
        <f t="shared" si="4"/>
        <v>8</v>
      </c>
      <c r="U29" s="49">
        <f t="shared" si="5"/>
        <v>7.5</v>
      </c>
      <c r="V29" s="50">
        <f t="shared" si="6"/>
        <v>3</v>
      </c>
      <c r="W29" s="51">
        <f t="shared" si="8"/>
        <v>8.81081081081081</v>
      </c>
      <c r="X29" s="49">
        <v>17.56756756756757</v>
      </c>
      <c r="Y29" s="50">
        <v>7.324324324324325</v>
      </c>
      <c r="Z29" s="52">
        <v>9.37</v>
      </c>
      <c r="AA29" s="53">
        <v>12.45</v>
      </c>
      <c r="AB29" s="54">
        <v>6.49</v>
      </c>
    </row>
    <row r="30" spans="1:28" s="178" customFormat="1" ht="13.5" customHeight="1">
      <c r="A30" s="483"/>
      <c r="B30" s="18" t="s">
        <v>7</v>
      </c>
      <c r="C30" s="41">
        <v>19</v>
      </c>
      <c r="D30" s="42">
        <v>61</v>
      </c>
      <c r="E30" s="42">
        <v>47</v>
      </c>
      <c r="F30" s="42">
        <v>158</v>
      </c>
      <c r="G30" s="42">
        <v>45</v>
      </c>
      <c r="H30" s="42">
        <v>27</v>
      </c>
      <c r="I30" s="43">
        <v>26</v>
      </c>
      <c r="J30" s="44">
        <f t="shared" si="9"/>
        <v>383</v>
      </c>
      <c r="K30" s="42">
        <v>668</v>
      </c>
      <c r="L30" s="43">
        <v>305</v>
      </c>
      <c r="M30" s="45">
        <v>31310</v>
      </c>
      <c r="N30" s="46">
        <v>37545</v>
      </c>
      <c r="O30" s="47">
        <v>21431</v>
      </c>
      <c r="P30" s="48">
        <f t="shared" si="0"/>
        <v>6.333333333333333</v>
      </c>
      <c r="Q30" s="49">
        <f t="shared" si="1"/>
        <v>10.166666666666666</v>
      </c>
      <c r="R30" s="49">
        <f t="shared" si="2"/>
        <v>9.4</v>
      </c>
      <c r="S30" s="49">
        <f t="shared" si="3"/>
        <v>14.363636363636363</v>
      </c>
      <c r="T30" s="49">
        <f t="shared" si="4"/>
        <v>11.25</v>
      </c>
      <c r="U30" s="49">
        <f t="shared" si="5"/>
        <v>6.75</v>
      </c>
      <c r="V30" s="50">
        <f t="shared" si="6"/>
        <v>6.5</v>
      </c>
      <c r="W30" s="51">
        <f t="shared" si="8"/>
        <v>10.35135135135135</v>
      </c>
      <c r="X30" s="49">
        <v>18.054054054054053</v>
      </c>
      <c r="Y30" s="50">
        <v>8.243243243243244</v>
      </c>
      <c r="Z30" s="52">
        <v>9.94</v>
      </c>
      <c r="AA30" s="53">
        <v>12.37</v>
      </c>
      <c r="AB30" s="54">
        <v>7.05</v>
      </c>
    </row>
    <row r="31" spans="1:28" s="178" customFormat="1" ht="13.5" customHeight="1">
      <c r="A31" s="489">
        <v>3</v>
      </c>
      <c r="B31" s="17" t="s">
        <v>8</v>
      </c>
      <c r="C31" s="128">
        <v>20</v>
      </c>
      <c r="D31" s="129">
        <v>60</v>
      </c>
      <c r="E31" s="129">
        <v>40</v>
      </c>
      <c r="F31" s="129">
        <v>164</v>
      </c>
      <c r="G31" s="129">
        <v>51</v>
      </c>
      <c r="H31" s="129">
        <v>35</v>
      </c>
      <c r="I31" s="130">
        <v>27</v>
      </c>
      <c r="J31" s="74">
        <f t="shared" si="9"/>
        <v>397</v>
      </c>
      <c r="K31" s="129">
        <v>519</v>
      </c>
      <c r="L31" s="130">
        <v>351</v>
      </c>
      <c r="M31" s="77">
        <v>30905</v>
      </c>
      <c r="N31" s="78">
        <v>34888</v>
      </c>
      <c r="O31" s="79">
        <v>22893</v>
      </c>
      <c r="P31" s="80">
        <f t="shared" si="0"/>
        <v>6.666666666666667</v>
      </c>
      <c r="Q31" s="81">
        <f t="shared" si="1"/>
        <v>10</v>
      </c>
      <c r="R31" s="81">
        <f t="shared" si="2"/>
        <v>8</v>
      </c>
      <c r="S31" s="81">
        <f t="shared" si="3"/>
        <v>14.909090909090908</v>
      </c>
      <c r="T31" s="81">
        <f t="shared" si="4"/>
        <v>12.75</v>
      </c>
      <c r="U31" s="81">
        <f t="shared" si="5"/>
        <v>8.75</v>
      </c>
      <c r="V31" s="82">
        <f t="shared" si="6"/>
        <v>6.75</v>
      </c>
      <c r="W31" s="83">
        <f t="shared" si="8"/>
        <v>10.72972972972973</v>
      </c>
      <c r="X31" s="81">
        <v>14.027027027027026</v>
      </c>
      <c r="Y31" s="82">
        <v>9.486486486486486</v>
      </c>
      <c r="Z31" s="84">
        <v>9.8</v>
      </c>
      <c r="AA31" s="85">
        <v>11.48</v>
      </c>
      <c r="AB31" s="86">
        <v>7.55</v>
      </c>
    </row>
    <row r="32" spans="1:28" s="178" customFormat="1" ht="13.5" customHeight="1">
      <c r="A32" s="477"/>
      <c r="B32" s="18" t="s">
        <v>9</v>
      </c>
      <c r="C32" s="41">
        <v>21</v>
      </c>
      <c r="D32" s="42">
        <v>79</v>
      </c>
      <c r="E32" s="42">
        <v>42</v>
      </c>
      <c r="F32" s="42">
        <v>183</v>
      </c>
      <c r="G32" s="42">
        <v>72</v>
      </c>
      <c r="H32" s="42">
        <v>69</v>
      </c>
      <c r="I32" s="43">
        <v>34</v>
      </c>
      <c r="J32" s="44">
        <f t="shared" si="9"/>
        <v>500</v>
      </c>
      <c r="K32" s="42">
        <v>520</v>
      </c>
      <c r="L32" s="43">
        <v>365</v>
      </c>
      <c r="M32" s="45">
        <v>31638</v>
      </c>
      <c r="N32" s="46">
        <v>32664</v>
      </c>
      <c r="O32" s="47">
        <v>24195</v>
      </c>
      <c r="P32" s="48">
        <f t="shared" si="0"/>
        <v>7</v>
      </c>
      <c r="Q32" s="49">
        <f t="shared" si="1"/>
        <v>13.166666666666666</v>
      </c>
      <c r="R32" s="49">
        <f t="shared" si="2"/>
        <v>8.4</v>
      </c>
      <c r="S32" s="49">
        <f t="shared" si="3"/>
        <v>16.636363636363637</v>
      </c>
      <c r="T32" s="49">
        <f t="shared" si="4"/>
        <v>18</v>
      </c>
      <c r="U32" s="49">
        <f t="shared" si="5"/>
        <v>17.25</v>
      </c>
      <c r="V32" s="50">
        <f t="shared" si="6"/>
        <v>8.5</v>
      </c>
      <c r="W32" s="51">
        <f t="shared" si="8"/>
        <v>13.513513513513514</v>
      </c>
      <c r="X32" s="49">
        <v>14.054054054054054</v>
      </c>
      <c r="Y32" s="50">
        <v>9.864864864864865</v>
      </c>
      <c r="Z32" s="52">
        <v>10.25</v>
      </c>
      <c r="AA32" s="53">
        <v>10.76</v>
      </c>
      <c r="AB32" s="54">
        <v>7.97</v>
      </c>
    </row>
    <row r="33" spans="1:28" s="178" customFormat="1" ht="13.5" customHeight="1">
      <c r="A33" s="477"/>
      <c r="B33" s="18" t="s">
        <v>10</v>
      </c>
      <c r="C33" s="41">
        <v>16</v>
      </c>
      <c r="D33" s="42">
        <v>57</v>
      </c>
      <c r="E33" s="42">
        <v>50</v>
      </c>
      <c r="F33" s="42">
        <v>241</v>
      </c>
      <c r="G33" s="42">
        <v>60</v>
      </c>
      <c r="H33" s="42">
        <v>46</v>
      </c>
      <c r="I33" s="43">
        <v>27</v>
      </c>
      <c r="J33" s="44">
        <f t="shared" si="9"/>
        <v>497</v>
      </c>
      <c r="K33" s="42">
        <v>406</v>
      </c>
      <c r="L33" s="43">
        <v>412</v>
      </c>
      <c r="M33" s="45">
        <v>28998</v>
      </c>
      <c r="N33" s="46">
        <v>30475</v>
      </c>
      <c r="O33" s="47">
        <v>25493</v>
      </c>
      <c r="P33" s="48">
        <f t="shared" si="0"/>
        <v>5.333333333333333</v>
      </c>
      <c r="Q33" s="49">
        <f t="shared" si="1"/>
        <v>9.5</v>
      </c>
      <c r="R33" s="49">
        <f t="shared" si="2"/>
        <v>10</v>
      </c>
      <c r="S33" s="49">
        <f t="shared" si="3"/>
        <v>21.90909090909091</v>
      </c>
      <c r="T33" s="49">
        <f t="shared" si="4"/>
        <v>15</v>
      </c>
      <c r="U33" s="49">
        <f t="shared" si="5"/>
        <v>11.5</v>
      </c>
      <c r="V33" s="50">
        <f t="shared" si="6"/>
        <v>6.75</v>
      </c>
      <c r="W33" s="51">
        <f t="shared" si="8"/>
        <v>13.432432432432432</v>
      </c>
      <c r="X33" s="49">
        <v>10.972972972972974</v>
      </c>
      <c r="Y33" s="50">
        <v>11.135135135135135</v>
      </c>
      <c r="Z33" s="52">
        <v>9.41</v>
      </c>
      <c r="AA33" s="53">
        <v>10.1</v>
      </c>
      <c r="AB33" s="54">
        <v>8.41</v>
      </c>
    </row>
    <row r="34" spans="1:28" s="178" customFormat="1" ht="13.5" customHeight="1">
      <c r="A34" s="477"/>
      <c r="B34" s="18" t="s">
        <v>11</v>
      </c>
      <c r="C34" s="41">
        <v>26</v>
      </c>
      <c r="D34" s="42">
        <v>61</v>
      </c>
      <c r="E34" s="42">
        <v>37</v>
      </c>
      <c r="F34" s="42">
        <v>181</v>
      </c>
      <c r="G34" s="42">
        <v>75</v>
      </c>
      <c r="H34" s="42">
        <v>40</v>
      </c>
      <c r="I34" s="43">
        <v>25</v>
      </c>
      <c r="J34" s="44">
        <f t="shared" si="9"/>
        <v>445</v>
      </c>
      <c r="K34" s="42">
        <v>312</v>
      </c>
      <c r="L34" s="43">
        <v>414</v>
      </c>
      <c r="M34" s="45">
        <v>22158</v>
      </c>
      <c r="N34" s="46">
        <v>22976</v>
      </c>
      <c r="O34" s="47">
        <v>22763</v>
      </c>
      <c r="P34" s="48">
        <f t="shared" si="0"/>
        <v>8.666666666666666</v>
      </c>
      <c r="Q34" s="49">
        <f t="shared" si="1"/>
        <v>10.166666666666666</v>
      </c>
      <c r="R34" s="49">
        <f t="shared" si="2"/>
        <v>7.4</v>
      </c>
      <c r="S34" s="49">
        <f t="shared" si="3"/>
        <v>16.454545454545453</v>
      </c>
      <c r="T34" s="49">
        <f t="shared" si="4"/>
        <v>18.75</v>
      </c>
      <c r="U34" s="49">
        <f t="shared" si="5"/>
        <v>10</v>
      </c>
      <c r="V34" s="50">
        <f t="shared" si="6"/>
        <v>6.25</v>
      </c>
      <c r="W34" s="51">
        <f t="shared" si="8"/>
        <v>12.027027027027026</v>
      </c>
      <c r="X34" s="49">
        <v>8.432432432432432</v>
      </c>
      <c r="Y34" s="50">
        <v>11.18918918918919</v>
      </c>
      <c r="Z34" s="52">
        <v>7.15</v>
      </c>
      <c r="AA34" s="53">
        <v>7.58</v>
      </c>
      <c r="AB34" s="54">
        <v>7.51</v>
      </c>
    </row>
    <row r="35" spans="1:28" s="178" customFormat="1" ht="13.5" customHeight="1">
      <c r="A35" s="478"/>
      <c r="B35" s="174" t="s">
        <v>12</v>
      </c>
      <c r="C35" s="56">
        <v>18</v>
      </c>
      <c r="D35" s="57">
        <v>69</v>
      </c>
      <c r="E35" s="57">
        <v>46</v>
      </c>
      <c r="F35" s="57">
        <v>217</v>
      </c>
      <c r="G35" s="57">
        <v>74</v>
      </c>
      <c r="H35" s="57">
        <v>51</v>
      </c>
      <c r="I35" s="58">
        <v>21</v>
      </c>
      <c r="J35" s="59">
        <f t="shared" si="9"/>
        <v>496</v>
      </c>
      <c r="K35" s="57">
        <v>320</v>
      </c>
      <c r="L35" s="58">
        <v>381</v>
      </c>
      <c r="M35" s="60">
        <v>22936</v>
      </c>
      <c r="N35" s="61">
        <v>23371</v>
      </c>
      <c r="O35" s="62">
        <v>20543</v>
      </c>
      <c r="P35" s="63">
        <f t="shared" si="0"/>
        <v>6</v>
      </c>
      <c r="Q35" s="64">
        <f t="shared" si="1"/>
        <v>11.5</v>
      </c>
      <c r="R35" s="64">
        <f t="shared" si="2"/>
        <v>9.2</v>
      </c>
      <c r="S35" s="64">
        <f t="shared" si="3"/>
        <v>19.727272727272727</v>
      </c>
      <c r="T35" s="64">
        <f t="shared" si="4"/>
        <v>18.5</v>
      </c>
      <c r="U35" s="64">
        <f t="shared" si="5"/>
        <v>12.75</v>
      </c>
      <c r="V35" s="65">
        <f t="shared" si="6"/>
        <v>5.25</v>
      </c>
      <c r="W35" s="66">
        <f t="shared" si="8"/>
        <v>13.405405405405405</v>
      </c>
      <c r="X35" s="64">
        <v>8.64864864864865</v>
      </c>
      <c r="Y35" s="65">
        <v>10.297297297297296</v>
      </c>
      <c r="Z35" s="67">
        <v>7.41</v>
      </c>
      <c r="AA35" s="68">
        <v>7.72</v>
      </c>
      <c r="AB35" s="69">
        <v>6.79</v>
      </c>
    </row>
    <row r="36" spans="1:28" s="178" customFormat="1" ht="13.5" customHeight="1">
      <c r="A36" s="489">
        <v>4</v>
      </c>
      <c r="B36" s="18" t="s">
        <v>13</v>
      </c>
      <c r="C36" s="41">
        <v>25</v>
      </c>
      <c r="D36" s="42">
        <v>63</v>
      </c>
      <c r="E36" s="42">
        <v>43</v>
      </c>
      <c r="F36" s="42">
        <v>217</v>
      </c>
      <c r="G36" s="42">
        <v>53</v>
      </c>
      <c r="H36" s="42">
        <v>43</v>
      </c>
      <c r="I36" s="43">
        <v>25</v>
      </c>
      <c r="J36" s="44">
        <f t="shared" si="9"/>
        <v>469</v>
      </c>
      <c r="K36" s="42">
        <v>311</v>
      </c>
      <c r="L36" s="43">
        <v>444</v>
      </c>
      <c r="M36" s="45">
        <v>24925</v>
      </c>
      <c r="N36" s="46">
        <v>24608</v>
      </c>
      <c r="O36" s="47">
        <v>20775</v>
      </c>
      <c r="P36" s="48">
        <f t="shared" si="0"/>
        <v>8.333333333333334</v>
      </c>
      <c r="Q36" s="49">
        <f t="shared" si="1"/>
        <v>10.5</v>
      </c>
      <c r="R36" s="49">
        <f t="shared" si="2"/>
        <v>8.6</v>
      </c>
      <c r="S36" s="49">
        <f t="shared" si="3"/>
        <v>19.727272727272727</v>
      </c>
      <c r="T36" s="49">
        <f t="shared" si="4"/>
        <v>13.25</v>
      </c>
      <c r="U36" s="49">
        <f t="shared" si="5"/>
        <v>10.75</v>
      </c>
      <c r="V36" s="50">
        <f t="shared" si="6"/>
        <v>6.25</v>
      </c>
      <c r="W36" s="51">
        <f t="shared" si="8"/>
        <v>12.675675675675675</v>
      </c>
      <c r="X36" s="49">
        <v>8.405405405405405</v>
      </c>
      <c r="Y36" s="50">
        <v>12</v>
      </c>
      <c r="Z36" s="52">
        <v>8.06</v>
      </c>
      <c r="AA36" s="53">
        <v>8.11</v>
      </c>
      <c r="AB36" s="54">
        <v>6.85</v>
      </c>
    </row>
    <row r="37" spans="1:28" s="178" customFormat="1" ht="13.5" customHeight="1">
      <c r="A37" s="477"/>
      <c r="B37" s="18" t="s">
        <v>14</v>
      </c>
      <c r="C37" s="41">
        <v>27</v>
      </c>
      <c r="D37" s="42">
        <v>45</v>
      </c>
      <c r="E37" s="42">
        <v>44</v>
      </c>
      <c r="F37" s="42">
        <v>252</v>
      </c>
      <c r="G37" s="42">
        <v>71</v>
      </c>
      <c r="H37" s="42">
        <v>85</v>
      </c>
      <c r="I37" s="43">
        <v>33</v>
      </c>
      <c r="J37" s="44">
        <f t="shared" si="9"/>
        <v>557</v>
      </c>
      <c r="K37" s="42">
        <v>348</v>
      </c>
      <c r="L37" s="43">
        <v>450</v>
      </c>
      <c r="M37" s="45">
        <v>27894</v>
      </c>
      <c r="N37" s="46">
        <v>27409</v>
      </c>
      <c r="O37" s="47">
        <v>23372</v>
      </c>
      <c r="P37" s="48">
        <f aca="true" t="shared" si="10" ref="P37:P57">C37/3</f>
        <v>9</v>
      </c>
      <c r="Q37" s="49">
        <f aca="true" t="shared" si="11" ref="Q37:Q57">D37/6</f>
        <v>7.5</v>
      </c>
      <c r="R37" s="49">
        <f aca="true" t="shared" si="12" ref="R37:R57">E37/5</f>
        <v>8.8</v>
      </c>
      <c r="S37" s="49">
        <f aca="true" t="shared" si="13" ref="S37:S57">F37/11</f>
        <v>22.90909090909091</v>
      </c>
      <c r="T37" s="49">
        <f aca="true" t="shared" si="14" ref="T37:T57">G37/4</f>
        <v>17.75</v>
      </c>
      <c r="U37" s="49">
        <f aca="true" t="shared" si="15" ref="U37:U57">H37/4</f>
        <v>21.25</v>
      </c>
      <c r="V37" s="50">
        <f aca="true" t="shared" si="16" ref="V37:V57">I37/4</f>
        <v>8.25</v>
      </c>
      <c r="W37" s="51">
        <f aca="true" t="shared" si="17" ref="W37:W57">J37/37</f>
        <v>15.054054054054054</v>
      </c>
      <c r="X37" s="49">
        <v>9.405405405405405</v>
      </c>
      <c r="Y37" s="50">
        <v>12.162162162162161</v>
      </c>
      <c r="Z37" s="52">
        <v>8.88</v>
      </c>
      <c r="AA37" s="53">
        <v>9.03</v>
      </c>
      <c r="AB37" s="54">
        <v>7.71</v>
      </c>
    </row>
    <row r="38" spans="1:28" s="178" customFormat="1" ht="13.5" customHeight="1">
      <c r="A38" s="477"/>
      <c r="B38" s="18" t="s">
        <v>15</v>
      </c>
      <c r="C38" s="41">
        <v>30</v>
      </c>
      <c r="D38" s="42">
        <v>64</v>
      </c>
      <c r="E38" s="42">
        <v>59</v>
      </c>
      <c r="F38" s="42">
        <v>267</v>
      </c>
      <c r="G38" s="42">
        <v>76</v>
      </c>
      <c r="H38" s="42">
        <v>96</v>
      </c>
      <c r="I38" s="43">
        <v>52</v>
      </c>
      <c r="J38" s="44">
        <f t="shared" si="9"/>
        <v>644</v>
      </c>
      <c r="K38" s="42">
        <v>455</v>
      </c>
      <c r="L38" s="43">
        <v>423</v>
      </c>
      <c r="M38" s="45">
        <v>29235</v>
      </c>
      <c r="N38" s="46">
        <v>30095</v>
      </c>
      <c r="O38" s="47">
        <v>25577</v>
      </c>
      <c r="P38" s="48">
        <f t="shared" si="10"/>
        <v>10</v>
      </c>
      <c r="Q38" s="49">
        <f t="shared" si="11"/>
        <v>10.666666666666666</v>
      </c>
      <c r="R38" s="49">
        <f t="shared" si="12"/>
        <v>11.8</v>
      </c>
      <c r="S38" s="49">
        <f t="shared" si="13"/>
        <v>24.272727272727273</v>
      </c>
      <c r="T38" s="49">
        <f t="shared" si="14"/>
        <v>19</v>
      </c>
      <c r="U38" s="49">
        <f t="shared" si="15"/>
        <v>24</v>
      </c>
      <c r="V38" s="50">
        <f t="shared" si="16"/>
        <v>13</v>
      </c>
      <c r="W38" s="51">
        <f t="shared" si="17"/>
        <v>17.405405405405407</v>
      </c>
      <c r="X38" s="49">
        <v>12.297297297297296</v>
      </c>
      <c r="Y38" s="50">
        <v>11.432432432432432</v>
      </c>
      <c r="Z38" s="52">
        <v>9.32</v>
      </c>
      <c r="AA38" s="53">
        <v>9.92</v>
      </c>
      <c r="AB38" s="54">
        <v>8.47</v>
      </c>
    </row>
    <row r="39" spans="1:28" s="178" customFormat="1" ht="13.5" customHeight="1">
      <c r="A39" s="478"/>
      <c r="B39" s="18" t="s">
        <v>16</v>
      </c>
      <c r="C39" s="41">
        <v>27</v>
      </c>
      <c r="D39" s="42">
        <v>63</v>
      </c>
      <c r="E39" s="42">
        <v>48</v>
      </c>
      <c r="F39" s="42">
        <v>264</v>
      </c>
      <c r="G39" s="42">
        <v>81</v>
      </c>
      <c r="H39" s="42">
        <v>73</v>
      </c>
      <c r="I39" s="43">
        <v>57</v>
      </c>
      <c r="J39" s="44">
        <f t="shared" si="9"/>
        <v>613</v>
      </c>
      <c r="K39" s="42">
        <v>467</v>
      </c>
      <c r="L39" s="43">
        <v>427</v>
      </c>
      <c r="M39" s="45">
        <v>26647</v>
      </c>
      <c r="N39" s="46">
        <v>28724</v>
      </c>
      <c r="O39" s="47">
        <v>26001</v>
      </c>
      <c r="P39" s="48">
        <f t="shared" si="10"/>
        <v>9</v>
      </c>
      <c r="Q39" s="49">
        <f t="shared" si="11"/>
        <v>10.5</v>
      </c>
      <c r="R39" s="49">
        <f t="shared" si="12"/>
        <v>9.6</v>
      </c>
      <c r="S39" s="49">
        <f t="shared" si="13"/>
        <v>24</v>
      </c>
      <c r="T39" s="49">
        <f t="shared" si="14"/>
        <v>20.25</v>
      </c>
      <c r="U39" s="49">
        <f t="shared" si="15"/>
        <v>18.25</v>
      </c>
      <c r="V39" s="50">
        <f t="shared" si="16"/>
        <v>14.25</v>
      </c>
      <c r="W39" s="51">
        <f t="shared" si="17"/>
        <v>16.56756756756757</v>
      </c>
      <c r="X39" s="49">
        <v>12.621621621621621</v>
      </c>
      <c r="Y39" s="50">
        <v>11.54054054054054</v>
      </c>
      <c r="Z39" s="52">
        <v>8.53</v>
      </c>
      <c r="AA39" s="53">
        <v>9.58</v>
      </c>
      <c r="AB39" s="54">
        <v>8.6</v>
      </c>
    </row>
    <row r="40" spans="1:28" s="178" customFormat="1" ht="13.5" customHeight="1">
      <c r="A40" s="480">
        <v>5</v>
      </c>
      <c r="B40" s="17" t="s">
        <v>17</v>
      </c>
      <c r="C40" s="128">
        <v>26</v>
      </c>
      <c r="D40" s="129">
        <v>28</v>
      </c>
      <c r="E40" s="129">
        <v>30</v>
      </c>
      <c r="F40" s="129">
        <v>122</v>
      </c>
      <c r="G40" s="129">
        <v>22</v>
      </c>
      <c r="H40" s="129">
        <v>85</v>
      </c>
      <c r="I40" s="130">
        <v>88</v>
      </c>
      <c r="J40" s="74">
        <f t="shared" si="9"/>
        <v>401</v>
      </c>
      <c r="K40" s="129">
        <v>349</v>
      </c>
      <c r="L40" s="130">
        <v>456</v>
      </c>
      <c r="M40" s="77">
        <v>18474</v>
      </c>
      <c r="N40" s="78">
        <v>18793</v>
      </c>
      <c r="O40" s="79">
        <v>25174</v>
      </c>
      <c r="P40" s="80">
        <f t="shared" si="10"/>
        <v>8.666666666666666</v>
      </c>
      <c r="Q40" s="81">
        <f t="shared" si="11"/>
        <v>4.666666666666667</v>
      </c>
      <c r="R40" s="81">
        <f t="shared" si="12"/>
        <v>6</v>
      </c>
      <c r="S40" s="81">
        <f t="shared" si="13"/>
        <v>11.090909090909092</v>
      </c>
      <c r="T40" s="81">
        <f t="shared" si="14"/>
        <v>5.5</v>
      </c>
      <c r="U40" s="81">
        <f t="shared" si="15"/>
        <v>21.25</v>
      </c>
      <c r="V40" s="82">
        <f t="shared" si="16"/>
        <v>22</v>
      </c>
      <c r="W40" s="83">
        <f t="shared" si="17"/>
        <v>10.837837837837839</v>
      </c>
      <c r="X40" s="81">
        <v>9.432432432432432</v>
      </c>
      <c r="Y40" s="82">
        <v>12.324324324324325</v>
      </c>
      <c r="Z40" s="84">
        <v>5.89</v>
      </c>
      <c r="AA40" s="85">
        <v>6.2</v>
      </c>
      <c r="AB40" s="86">
        <v>8.44</v>
      </c>
    </row>
    <row r="41" spans="1:28" s="178" customFormat="1" ht="13.5" customHeight="1">
      <c r="A41" s="480"/>
      <c r="B41" s="18" t="s">
        <v>18</v>
      </c>
      <c r="C41" s="41">
        <v>20</v>
      </c>
      <c r="D41" s="42">
        <v>54</v>
      </c>
      <c r="E41" s="42">
        <v>28</v>
      </c>
      <c r="F41" s="42">
        <v>137</v>
      </c>
      <c r="G41" s="42">
        <v>54</v>
      </c>
      <c r="H41" s="42">
        <v>52</v>
      </c>
      <c r="I41" s="43">
        <v>66</v>
      </c>
      <c r="J41" s="44">
        <f t="shared" si="9"/>
        <v>411</v>
      </c>
      <c r="K41" s="42">
        <v>443</v>
      </c>
      <c r="L41" s="43">
        <v>294</v>
      </c>
      <c r="M41" s="45">
        <v>20861</v>
      </c>
      <c r="N41" s="46">
        <v>24879</v>
      </c>
      <c r="O41" s="47">
        <v>16861</v>
      </c>
      <c r="P41" s="48">
        <f t="shared" si="10"/>
        <v>6.666666666666667</v>
      </c>
      <c r="Q41" s="49">
        <f t="shared" si="11"/>
        <v>9</v>
      </c>
      <c r="R41" s="49">
        <f t="shared" si="12"/>
        <v>5.6</v>
      </c>
      <c r="S41" s="49">
        <f t="shared" si="13"/>
        <v>12.454545454545455</v>
      </c>
      <c r="T41" s="49">
        <f t="shared" si="14"/>
        <v>13.5</v>
      </c>
      <c r="U41" s="49">
        <f t="shared" si="15"/>
        <v>13</v>
      </c>
      <c r="V41" s="50">
        <f t="shared" si="16"/>
        <v>16.5</v>
      </c>
      <c r="W41" s="51">
        <f t="shared" si="17"/>
        <v>11.108108108108109</v>
      </c>
      <c r="X41" s="49">
        <v>11.972972972972974</v>
      </c>
      <c r="Y41" s="50">
        <v>7.945945945945946</v>
      </c>
      <c r="Z41" s="52">
        <v>6.64</v>
      </c>
      <c r="AA41" s="53">
        <v>8.19</v>
      </c>
      <c r="AB41" s="54">
        <v>5.57</v>
      </c>
    </row>
    <row r="42" spans="1:28" s="178" customFormat="1" ht="13.5" customHeight="1">
      <c r="A42" s="480"/>
      <c r="B42" s="18" t="s">
        <v>19</v>
      </c>
      <c r="C42" s="41">
        <v>7</v>
      </c>
      <c r="D42" s="42">
        <v>37</v>
      </c>
      <c r="E42" s="42">
        <v>40</v>
      </c>
      <c r="F42" s="42">
        <v>170</v>
      </c>
      <c r="G42" s="42">
        <v>31</v>
      </c>
      <c r="H42" s="42">
        <v>28</v>
      </c>
      <c r="I42" s="43">
        <v>47</v>
      </c>
      <c r="J42" s="44">
        <f t="shared" si="9"/>
        <v>360</v>
      </c>
      <c r="K42" s="42">
        <v>356</v>
      </c>
      <c r="L42" s="43">
        <v>415</v>
      </c>
      <c r="M42" s="45">
        <v>19578</v>
      </c>
      <c r="N42" s="46">
        <v>25824</v>
      </c>
      <c r="O42" s="47">
        <v>21167</v>
      </c>
      <c r="P42" s="48">
        <f t="shared" si="10"/>
        <v>2.3333333333333335</v>
      </c>
      <c r="Q42" s="49">
        <f t="shared" si="11"/>
        <v>6.166666666666667</v>
      </c>
      <c r="R42" s="49">
        <f t="shared" si="12"/>
        <v>8</v>
      </c>
      <c r="S42" s="49">
        <f t="shared" si="13"/>
        <v>15.454545454545455</v>
      </c>
      <c r="T42" s="49">
        <f t="shared" si="14"/>
        <v>7.75</v>
      </c>
      <c r="U42" s="49">
        <f t="shared" si="15"/>
        <v>7</v>
      </c>
      <c r="V42" s="50">
        <f t="shared" si="16"/>
        <v>11.75</v>
      </c>
      <c r="W42" s="51">
        <f t="shared" si="17"/>
        <v>9.72972972972973</v>
      </c>
      <c r="X42" s="49">
        <v>9.621621621621621</v>
      </c>
      <c r="Y42" s="50">
        <v>11.216216216216216</v>
      </c>
      <c r="Z42" s="52">
        <v>6.23</v>
      </c>
      <c r="AA42" s="53">
        <v>8.5</v>
      </c>
      <c r="AB42" s="54">
        <v>6.98</v>
      </c>
    </row>
    <row r="43" spans="1:28" s="178" customFormat="1" ht="13.5" customHeight="1">
      <c r="A43" s="480"/>
      <c r="B43" s="18" t="s">
        <v>20</v>
      </c>
      <c r="C43" s="41">
        <v>18</v>
      </c>
      <c r="D43" s="42">
        <v>36</v>
      </c>
      <c r="E43" s="42">
        <v>32</v>
      </c>
      <c r="F43" s="42">
        <v>128</v>
      </c>
      <c r="G43" s="42">
        <v>35</v>
      </c>
      <c r="H43" s="42">
        <v>21</v>
      </c>
      <c r="I43" s="43">
        <v>31</v>
      </c>
      <c r="J43" s="44">
        <f t="shared" si="9"/>
        <v>301</v>
      </c>
      <c r="K43" s="42">
        <v>330</v>
      </c>
      <c r="L43" s="43">
        <v>420</v>
      </c>
      <c r="M43" s="45">
        <v>18965</v>
      </c>
      <c r="N43" s="46">
        <v>21985</v>
      </c>
      <c r="O43" s="47">
        <v>20554</v>
      </c>
      <c r="P43" s="48">
        <f t="shared" si="10"/>
        <v>6</v>
      </c>
      <c r="Q43" s="49">
        <f t="shared" si="11"/>
        <v>6</v>
      </c>
      <c r="R43" s="49">
        <f t="shared" si="12"/>
        <v>6.4</v>
      </c>
      <c r="S43" s="49">
        <f t="shared" si="13"/>
        <v>11.636363636363637</v>
      </c>
      <c r="T43" s="49">
        <f t="shared" si="14"/>
        <v>8.75</v>
      </c>
      <c r="U43" s="49">
        <f t="shared" si="15"/>
        <v>5.25</v>
      </c>
      <c r="V43" s="50">
        <f t="shared" si="16"/>
        <v>7.75</v>
      </c>
      <c r="W43" s="51">
        <f t="shared" si="17"/>
        <v>8.135135135135135</v>
      </c>
      <c r="X43" s="49">
        <v>8.91891891891892</v>
      </c>
      <c r="Y43" s="50">
        <v>11.35135135135135</v>
      </c>
      <c r="Z43" s="52">
        <v>6.04</v>
      </c>
      <c r="AA43" s="53">
        <v>7.24</v>
      </c>
      <c r="AB43" s="54">
        <v>6.8</v>
      </c>
    </row>
    <row r="44" spans="1:28" s="178" customFormat="1" ht="13.5" customHeight="1">
      <c r="A44" s="489">
        <v>6</v>
      </c>
      <c r="B44" s="17" t="s">
        <v>21</v>
      </c>
      <c r="C44" s="128">
        <v>12</v>
      </c>
      <c r="D44" s="129">
        <v>29</v>
      </c>
      <c r="E44" s="129">
        <v>23</v>
      </c>
      <c r="F44" s="129">
        <v>125</v>
      </c>
      <c r="G44" s="129">
        <v>24</v>
      </c>
      <c r="H44" s="129">
        <v>26</v>
      </c>
      <c r="I44" s="130">
        <v>14</v>
      </c>
      <c r="J44" s="74">
        <f t="shared" si="9"/>
        <v>253</v>
      </c>
      <c r="K44" s="129">
        <v>289</v>
      </c>
      <c r="L44" s="130">
        <v>362</v>
      </c>
      <c r="M44" s="77">
        <v>18860</v>
      </c>
      <c r="N44" s="78">
        <v>21933</v>
      </c>
      <c r="O44" s="79">
        <v>17467</v>
      </c>
      <c r="P44" s="80">
        <f t="shared" si="10"/>
        <v>4</v>
      </c>
      <c r="Q44" s="81">
        <f t="shared" si="11"/>
        <v>4.833333333333333</v>
      </c>
      <c r="R44" s="81">
        <f t="shared" si="12"/>
        <v>4.6</v>
      </c>
      <c r="S44" s="81">
        <f t="shared" si="13"/>
        <v>11.363636363636363</v>
      </c>
      <c r="T44" s="81">
        <f t="shared" si="14"/>
        <v>6</v>
      </c>
      <c r="U44" s="81">
        <f t="shared" si="15"/>
        <v>6.5</v>
      </c>
      <c r="V44" s="82">
        <f t="shared" si="16"/>
        <v>3.5</v>
      </c>
      <c r="W44" s="83">
        <f t="shared" si="17"/>
        <v>6.837837837837838</v>
      </c>
      <c r="X44" s="81">
        <v>7.8108108108108105</v>
      </c>
      <c r="Y44" s="82">
        <v>9.783783783783784</v>
      </c>
      <c r="Z44" s="84">
        <v>6.01</v>
      </c>
      <c r="AA44" s="85">
        <v>7.21</v>
      </c>
      <c r="AB44" s="86">
        <v>5.76</v>
      </c>
    </row>
    <row r="45" spans="1:28" s="178" customFormat="1" ht="13.5" customHeight="1">
      <c r="A45" s="477"/>
      <c r="B45" s="18" t="s">
        <v>22</v>
      </c>
      <c r="C45" s="41">
        <v>9</v>
      </c>
      <c r="D45" s="42">
        <v>33</v>
      </c>
      <c r="E45" s="42">
        <v>27</v>
      </c>
      <c r="F45" s="42">
        <v>118</v>
      </c>
      <c r="G45" s="42">
        <v>26</v>
      </c>
      <c r="H45" s="42">
        <v>21</v>
      </c>
      <c r="I45" s="43">
        <v>23</v>
      </c>
      <c r="J45" s="44">
        <f t="shared" si="9"/>
        <v>257</v>
      </c>
      <c r="K45" s="42">
        <v>331</v>
      </c>
      <c r="L45" s="43">
        <v>424</v>
      </c>
      <c r="M45" s="45">
        <v>17651</v>
      </c>
      <c r="N45" s="46">
        <v>20375</v>
      </c>
      <c r="O45" s="47">
        <v>17185</v>
      </c>
      <c r="P45" s="48">
        <f t="shared" si="10"/>
        <v>3</v>
      </c>
      <c r="Q45" s="49">
        <f t="shared" si="11"/>
        <v>5.5</v>
      </c>
      <c r="R45" s="49">
        <f t="shared" si="12"/>
        <v>5.4</v>
      </c>
      <c r="S45" s="49">
        <f t="shared" si="13"/>
        <v>10.727272727272727</v>
      </c>
      <c r="T45" s="49">
        <f t="shared" si="14"/>
        <v>6.5</v>
      </c>
      <c r="U45" s="49">
        <f t="shared" si="15"/>
        <v>5.25</v>
      </c>
      <c r="V45" s="50">
        <f t="shared" si="16"/>
        <v>5.75</v>
      </c>
      <c r="W45" s="51">
        <f t="shared" si="17"/>
        <v>6.945945945945946</v>
      </c>
      <c r="X45" s="49">
        <v>8.945945945945946</v>
      </c>
      <c r="Y45" s="50">
        <v>11.45945945945946</v>
      </c>
      <c r="Z45" s="52">
        <v>5.61</v>
      </c>
      <c r="AA45" s="53">
        <v>6.7</v>
      </c>
      <c r="AB45" s="54">
        <v>5.67</v>
      </c>
    </row>
    <row r="46" spans="1:28" s="178" customFormat="1" ht="13.5" customHeight="1">
      <c r="A46" s="477"/>
      <c r="B46" s="18" t="s">
        <v>23</v>
      </c>
      <c r="C46" s="41">
        <v>11</v>
      </c>
      <c r="D46" s="42">
        <v>28</v>
      </c>
      <c r="E46" s="42">
        <v>18</v>
      </c>
      <c r="F46" s="42">
        <v>95</v>
      </c>
      <c r="G46" s="42">
        <v>32</v>
      </c>
      <c r="H46" s="42">
        <v>19</v>
      </c>
      <c r="I46" s="43">
        <v>19</v>
      </c>
      <c r="J46" s="44">
        <f t="shared" si="9"/>
        <v>222</v>
      </c>
      <c r="K46" s="42">
        <v>241</v>
      </c>
      <c r="L46" s="43">
        <v>385</v>
      </c>
      <c r="M46" s="45">
        <v>15300</v>
      </c>
      <c r="N46" s="46">
        <v>17353</v>
      </c>
      <c r="O46" s="47">
        <v>15223</v>
      </c>
      <c r="P46" s="48">
        <f t="shared" si="10"/>
        <v>3.6666666666666665</v>
      </c>
      <c r="Q46" s="49">
        <f t="shared" si="11"/>
        <v>4.666666666666667</v>
      </c>
      <c r="R46" s="49">
        <f t="shared" si="12"/>
        <v>3.6</v>
      </c>
      <c r="S46" s="49">
        <f t="shared" si="13"/>
        <v>8.636363636363637</v>
      </c>
      <c r="T46" s="49">
        <f t="shared" si="14"/>
        <v>8</v>
      </c>
      <c r="U46" s="49">
        <f t="shared" si="15"/>
        <v>4.75</v>
      </c>
      <c r="V46" s="50">
        <f t="shared" si="16"/>
        <v>4.75</v>
      </c>
      <c r="W46" s="51">
        <f t="shared" si="17"/>
        <v>6</v>
      </c>
      <c r="X46" s="49">
        <v>6.513513513513513</v>
      </c>
      <c r="Y46" s="50">
        <v>10.405405405405405</v>
      </c>
      <c r="Z46" s="52">
        <v>4.87</v>
      </c>
      <c r="AA46" s="53">
        <v>5.71</v>
      </c>
      <c r="AB46" s="54">
        <v>5.02</v>
      </c>
    </row>
    <row r="47" spans="1:28" s="178" customFormat="1" ht="13.5" customHeight="1">
      <c r="A47" s="477"/>
      <c r="B47" s="18" t="s">
        <v>24</v>
      </c>
      <c r="C47" s="41">
        <v>13</v>
      </c>
      <c r="D47" s="42">
        <v>28</v>
      </c>
      <c r="E47" s="42">
        <v>23</v>
      </c>
      <c r="F47" s="42">
        <v>76</v>
      </c>
      <c r="G47" s="42">
        <v>20</v>
      </c>
      <c r="H47" s="42">
        <v>16</v>
      </c>
      <c r="I47" s="43">
        <v>11</v>
      </c>
      <c r="J47" s="44">
        <f t="shared" si="9"/>
        <v>187</v>
      </c>
      <c r="K47" s="42">
        <v>214</v>
      </c>
      <c r="L47" s="43">
        <v>299</v>
      </c>
      <c r="M47" s="45">
        <v>13924</v>
      </c>
      <c r="N47" s="46">
        <v>14252</v>
      </c>
      <c r="O47" s="47">
        <v>13411</v>
      </c>
      <c r="P47" s="48">
        <f t="shared" si="10"/>
        <v>4.333333333333333</v>
      </c>
      <c r="Q47" s="49">
        <f t="shared" si="11"/>
        <v>4.666666666666667</v>
      </c>
      <c r="R47" s="49">
        <f t="shared" si="12"/>
        <v>4.6</v>
      </c>
      <c r="S47" s="49">
        <f t="shared" si="13"/>
        <v>6.909090909090909</v>
      </c>
      <c r="T47" s="49">
        <f t="shared" si="14"/>
        <v>5</v>
      </c>
      <c r="U47" s="49">
        <f t="shared" si="15"/>
        <v>4</v>
      </c>
      <c r="V47" s="50">
        <f t="shared" si="16"/>
        <v>2.75</v>
      </c>
      <c r="W47" s="51">
        <f t="shared" si="17"/>
        <v>5.054054054054054</v>
      </c>
      <c r="X47" s="49">
        <v>5.783783783783784</v>
      </c>
      <c r="Y47" s="50">
        <v>8.08108108108108</v>
      </c>
      <c r="Z47" s="52">
        <v>4.43</v>
      </c>
      <c r="AA47" s="53">
        <v>4.7</v>
      </c>
      <c r="AB47" s="54">
        <v>4.43</v>
      </c>
    </row>
    <row r="48" spans="1:28" s="178" customFormat="1" ht="13.5" customHeight="1">
      <c r="A48" s="478"/>
      <c r="B48" s="174" t="s">
        <v>25</v>
      </c>
      <c r="C48" s="56">
        <v>14</v>
      </c>
      <c r="D48" s="57">
        <v>21</v>
      </c>
      <c r="E48" s="57">
        <v>15</v>
      </c>
      <c r="F48" s="57">
        <v>82</v>
      </c>
      <c r="G48" s="57">
        <v>12</v>
      </c>
      <c r="H48" s="57">
        <v>17</v>
      </c>
      <c r="I48" s="58">
        <v>5</v>
      </c>
      <c r="J48" s="59">
        <f t="shared" si="9"/>
        <v>166</v>
      </c>
      <c r="K48" s="57">
        <v>177</v>
      </c>
      <c r="L48" s="58">
        <v>206</v>
      </c>
      <c r="M48" s="60">
        <v>11956</v>
      </c>
      <c r="N48" s="61">
        <v>12608</v>
      </c>
      <c r="O48" s="62">
        <v>12299</v>
      </c>
      <c r="P48" s="63">
        <f t="shared" si="10"/>
        <v>4.666666666666667</v>
      </c>
      <c r="Q48" s="64">
        <f t="shared" si="11"/>
        <v>3.5</v>
      </c>
      <c r="R48" s="64">
        <f t="shared" si="12"/>
        <v>3</v>
      </c>
      <c r="S48" s="64">
        <f t="shared" si="13"/>
        <v>7.454545454545454</v>
      </c>
      <c r="T48" s="64">
        <f t="shared" si="14"/>
        <v>3</v>
      </c>
      <c r="U48" s="64">
        <f t="shared" si="15"/>
        <v>4.25</v>
      </c>
      <c r="V48" s="65">
        <f t="shared" si="16"/>
        <v>1.25</v>
      </c>
      <c r="W48" s="66">
        <f t="shared" si="17"/>
        <v>4.486486486486487</v>
      </c>
      <c r="X48" s="64">
        <v>4.783783783783784</v>
      </c>
      <c r="Y48" s="65">
        <v>5.5675675675675675</v>
      </c>
      <c r="Z48" s="67">
        <v>3.81</v>
      </c>
      <c r="AA48" s="68">
        <v>4.15</v>
      </c>
      <c r="AB48" s="69">
        <v>4.05</v>
      </c>
    </row>
    <row r="49" spans="1:28" s="178" customFormat="1" ht="13.5" customHeight="1">
      <c r="A49" s="489">
        <v>7</v>
      </c>
      <c r="B49" s="18" t="s">
        <v>26</v>
      </c>
      <c r="C49" s="41">
        <v>5</v>
      </c>
      <c r="D49" s="42">
        <v>20</v>
      </c>
      <c r="E49" s="42">
        <v>5</v>
      </c>
      <c r="F49" s="42">
        <v>67</v>
      </c>
      <c r="G49" s="42">
        <v>16</v>
      </c>
      <c r="H49" s="42">
        <v>6</v>
      </c>
      <c r="I49" s="43">
        <v>4</v>
      </c>
      <c r="J49" s="44">
        <f t="shared" si="9"/>
        <v>123</v>
      </c>
      <c r="K49" s="42">
        <v>178</v>
      </c>
      <c r="L49" s="43">
        <v>208</v>
      </c>
      <c r="M49" s="45">
        <v>10790</v>
      </c>
      <c r="N49" s="46">
        <v>11592</v>
      </c>
      <c r="O49" s="47">
        <v>11480</v>
      </c>
      <c r="P49" s="48">
        <f t="shared" si="10"/>
        <v>1.6666666666666667</v>
      </c>
      <c r="Q49" s="49">
        <f t="shared" si="11"/>
        <v>3.3333333333333335</v>
      </c>
      <c r="R49" s="49">
        <f t="shared" si="12"/>
        <v>1</v>
      </c>
      <c r="S49" s="49">
        <f t="shared" si="13"/>
        <v>6.090909090909091</v>
      </c>
      <c r="T49" s="49">
        <f t="shared" si="14"/>
        <v>4</v>
      </c>
      <c r="U49" s="49">
        <f t="shared" si="15"/>
        <v>1.5</v>
      </c>
      <c r="V49" s="50">
        <f t="shared" si="16"/>
        <v>1</v>
      </c>
      <c r="W49" s="51">
        <f t="shared" si="17"/>
        <v>3.324324324324324</v>
      </c>
      <c r="X49" s="49">
        <v>4.8108108108108105</v>
      </c>
      <c r="Y49" s="50">
        <v>5.621621621621622</v>
      </c>
      <c r="Z49" s="52">
        <v>3.43</v>
      </c>
      <c r="AA49" s="53">
        <v>3.81</v>
      </c>
      <c r="AB49" s="54">
        <v>3.79</v>
      </c>
    </row>
    <row r="50" spans="1:28" s="178" customFormat="1" ht="13.5" customHeight="1">
      <c r="A50" s="477"/>
      <c r="B50" s="18" t="s">
        <v>27</v>
      </c>
      <c r="C50" s="41">
        <v>13</v>
      </c>
      <c r="D50" s="42">
        <v>21</v>
      </c>
      <c r="E50" s="42">
        <v>7</v>
      </c>
      <c r="F50" s="42">
        <v>72</v>
      </c>
      <c r="G50" s="42">
        <v>18</v>
      </c>
      <c r="H50" s="42">
        <v>3</v>
      </c>
      <c r="I50" s="43">
        <v>8</v>
      </c>
      <c r="J50" s="44">
        <f t="shared" si="9"/>
        <v>142</v>
      </c>
      <c r="K50" s="42">
        <v>182</v>
      </c>
      <c r="L50" s="43">
        <v>176</v>
      </c>
      <c r="M50" s="45">
        <v>10260</v>
      </c>
      <c r="N50" s="46">
        <v>10734</v>
      </c>
      <c r="O50" s="47">
        <v>11053</v>
      </c>
      <c r="P50" s="48">
        <f t="shared" si="10"/>
        <v>4.333333333333333</v>
      </c>
      <c r="Q50" s="49">
        <f t="shared" si="11"/>
        <v>3.5</v>
      </c>
      <c r="R50" s="49">
        <f t="shared" si="12"/>
        <v>1.4</v>
      </c>
      <c r="S50" s="49">
        <f t="shared" si="13"/>
        <v>6.545454545454546</v>
      </c>
      <c r="T50" s="49">
        <f t="shared" si="14"/>
        <v>4.5</v>
      </c>
      <c r="U50" s="49">
        <f t="shared" si="15"/>
        <v>0.75</v>
      </c>
      <c r="V50" s="50">
        <f t="shared" si="16"/>
        <v>2</v>
      </c>
      <c r="W50" s="51">
        <f t="shared" si="17"/>
        <v>3.8378378378378377</v>
      </c>
      <c r="X50" s="49">
        <v>4.918918918918919</v>
      </c>
      <c r="Y50" s="50">
        <v>4.756756756756757</v>
      </c>
      <c r="Z50" s="52">
        <v>3.27</v>
      </c>
      <c r="AA50" s="53">
        <v>3.55</v>
      </c>
      <c r="AB50" s="54">
        <v>3.65</v>
      </c>
    </row>
    <row r="51" spans="1:28" s="178" customFormat="1" ht="13.5" customHeight="1">
      <c r="A51" s="477"/>
      <c r="B51" s="18" t="s">
        <v>28</v>
      </c>
      <c r="C51" s="41">
        <v>12</v>
      </c>
      <c r="D51" s="42">
        <v>15</v>
      </c>
      <c r="E51" s="42">
        <v>12</v>
      </c>
      <c r="F51" s="42">
        <v>69</v>
      </c>
      <c r="G51" s="42">
        <v>12</v>
      </c>
      <c r="H51" s="42">
        <v>2</v>
      </c>
      <c r="I51" s="43">
        <v>7</v>
      </c>
      <c r="J51" s="44">
        <f t="shared" si="9"/>
        <v>129</v>
      </c>
      <c r="K51" s="42">
        <v>121</v>
      </c>
      <c r="L51" s="43">
        <v>180</v>
      </c>
      <c r="M51" s="45">
        <v>8317</v>
      </c>
      <c r="N51" s="46">
        <v>8369</v>
      </c>
      <c r="O51" s="47">
        <v>10201</v>
      </c>
      <c r="P51" s="48">
        <f t="shared" si="10"/>
        <v>4</v>
      </c>
      <c r="Q51" s="49">
        <f t="shared" si="11"/>
        <v>2.5</v>
      </c>
      <c r="R51" s="49">
        <f t="shared" si="12"/>
        <v>2.4</v>
      </c>
      <c r="S51" s="49">
        <f t="shared" si="13"/>
        <v>6.2727272727272725</v>
      </c>
      <c r="T51" s="49">
        <f t="shared" si="14"/>
        <v>3</v>
      </c>
      <c r="U51" s="49">
        <f t="shared" si="15"/>
        <v>0.5</v>
      </c>
      <c r="V51" s="50">
        <f t="shared" si="16"/>
        <v>1.75</v>
      </c>
      <c r="W51" s="51">
        <f t="shared" si="17"/>
        <v>3.4864864864864864</v>
      </c>
      <c r="X51" s="49">
        <v>3.27027027027027</v>
      </c>
      <c r="Y51" s="50">
        <v>4.864864864864865</v>
      </c>
      <c r="Z51" s="52">
        <v>2.65</v>
      </c>
      <c r="AA51" s="53">
        <v>2.76</v>
      </c>
      <c r="AB51" s="54">
        <v>3.38</v>
      </c>
    </row>
    <row r="52" spans="1:28" s="178" customFormat="1" ht="13.5" customHeight="1">
      <c r="A52" s="478"/>
      <c r="B52" s="18" t="s">
        <v>29</v>
      </c>
      <c r="C52" s="41">
        <v>17</v>
      </c>
      <c r="D52" s="42">
        <v>19</v>
      </c>
      <c r="E52" s="42">
        <v>11</v>
      </c>
      <c r="F52" s="42">
        <v>61</v>
      </c>
      <c r="G52" s="42">
        <v>20</v>
      </c>
      <c r="H52" s="42">
        <v>1</v>
      </c>
      <c r="I52" s="43">
        <v>3</v>
      </c>
      <c r="J52" s="44">
        <f t="shared" si="9"/>
        <v>132</v>
      </c>
      <c r="K52" s="42">
        <v>119</v>
      </c>
      <c r="L52" s="43">
        <v>149</v>
      </c>
      <c r="M52" s="45">
        <v>8821</v>
      </c>
      <c r="N52" s="46">
        <v>9022</v>
      </c>
      <c r="O52" s="47">
        <v>8658</v>
      </c>
      <c r="P52" s="48">
        <f t="shared" si="10"/>
        <v>5.666666666666667</v>
      </c>
      <c r="Q52" s="49">
        <f t="shared" si="11"/>
        <v>3.1666666666666665</v>
      </c>
      <c r="R52" s="49">
        <f t="shared" si="12"/>
        <v>2.2</v>
      </c>
      <c r="S52" s="49">
        <f t="shared" si="13"/>
        <v>5.545454545454546</v>
      </c>
      <c r="T52" s="49">
        <f t="shared" si="14"/>
        <v>5</v>
      </c>
      <c r="U52" s="49">
        <f t="shared" si="15"/>
        <v>0.25</v>
      </c>
      <c r="V52" s="50">
        <f t="shared" si="16"/>
        <v>0.75</v>
      </c>
      <c r="W52" s="51">
        <f t="shared" si="17"/>
        <v>3.5675675675675675</v>
      </c>
      <c r="X52" s="49">
        <v>3.2162162162162162</v>
      </c>
      <c r="Y52" s="50">
        <v>4.027027027027027</v>
      </c>
      <c r="Z52" s="52">
        <v>2.81</v>
      </c>
      <c r="AA52" s="53">
        <v>2.97</v>
      </c>
      <c r="AB52" s="54">
        <v>2.86</v>
      </c>
    </row>
    <row r="53" spans="1:28" s="178" customFormat="1" ht="13.5" customHeight="1">
      <c r="A53" s="489">
        <v>8</v>
      </c>
      <c r="B53" s="17" t="s">
        <v>30</v>
      </c>
      <c r="C53" s="128">
        <v>11</v>
      </c>
      <c r="D53" s="129">
        <v>22</v>
      </c>
      <c r="E53" s="129">
        <v>15</v>
      </c>
      <c r="F53" s="129">
        <v>61</v>
      </c>
      <c r="G53" s="129">
        <v>15</v>
      </c>
      <c r="H53" s="129">
        <v>7</v>
      </c>
      <c r="I53" s="130">
        <v>1</v>
      </c>
      <c r="J53" s="74">
        <f t="shared" si="9"/>
        <v>132</v>
      </c>
      <c r="K53" s="129">
        <v>129</v>
      </c>
      <c r="L53" s="130">
        <v>156</v>
      </c>
      <c r="M53" s="77">
        <v>8576</v>
      </c>
      <c r="N53" s="78">
        <v>8764</v>
      </c>
      <c r="O53" s="79">
        <v>9233</v>
      </c>
      <c r="P53" s="80">
        <f t="shared" si="10"/>
        <v>3.6666666666666665</v>
      </c>
      <c r="Q53" s="81">
        <f t="shared" si="11"/>
        <v>3.6666666666666665</v>
      </c>
      <c r="R53" s="81">
        <f t="shared" si="12"/>
        <v>3</v>
      </c>
      <c r="S53" s="81">
        <f t="shared" si="13"/>
        <v>5.545454545454546</v>
      </c>
      <c r="T53" s="81">
        <f t="shared" si="14"/>
        <v>3.75</v>
      </c>
      <c r="U53" s="81">
        <f t="shared" si="15"/>
        <v>1.75</v>
      </c>
      <c r="V53" s="82">
        <f t="shared" si="16"/>
        <v>0.25</v>
      </c>
      <c r="W53" s="83">
        <f t="shared" si="17"/>
        <v>3.5675675675675675</v>
      </c>
      <c r="X53" s="81">
        <v>3.4864864864864864</v>
      </c>
      <c r="Y53" s="82">
        <v>4.216216216216216</v>
      </c>
      <c r="Z53" s="84">
        <v>2.74</v>
      </c>
      <c r="AA53" s="85">
        <v>2.9</v>
      </c>
      <c r="AB53" s="86">
        <v>3.05</v>
      </c>
    </row>
    <row r="54" spans="1:28" s="178" customFormat="1" ht="13.5" customHeight="1">
      <c r="A54" s="477"/>
      <c r="B54" s="18" t="s">
        <v>31</v>
      </c>
      <c r="C54" s="41">
        <v>6</v>
      </c>
      <c r="D54" s="42">
        <v>17</v>
      </c>
      <c r="E54" s="42">
        <v>4</v>
      </c>
      <c r="F54" s="42">
        <v>61</v>
      </c>
      <c r="G54" s="42">
        <v>12</v>
      </c>
      <c r="H54" s="42">
        <v>3</v>
      </c>
      <c r="I54" s="43">
        <v>6</v>
      </c>
      <c r="J54" s="44">
        <f t="shared" si="9"/>
        <v>109</v>
      </c>
      <c r="K54" s="42">
        <v>114</v>
      </c>
      <c r="L54" s="43">
        <v>128</v>
      </c>
      <c r="M54" s="45">
        <v>7202</v>
      </c>
      <c r="N54" s="46">
        <v>7175</v>
      </c>
      <c r="O54" s="47">
        <v>8883</v>
      </c>
      <c r="P54" s="48">
        <f t="shared" si="10"/>
        <v>2</v>
      </c>
      <c r="Q54" s="49">
        <f t="shared" si="11"/>
        <v>2.8333333333333335</v>
      </c>
      <c r="R54" s="49">
        <f t="shared" si="12"/>
        <v>0.8</v>
      </c>
      <c r="S54" s="49">
        <f t="shared" si="13"/>
        <v>5.545454545454546</v>
      </c>
      <c r="T54" s="49">
        <f t="shared" si="14"/>
        <v>3</v>
      </c>
      <c r="U54" s="49">
        <f t="shared" si="15"/>
        <v>0.75</v>
      </c>
      <c r="V54" s="50">
        <f t="shared" si="16"/>
        <v>1.5</v>
      </c>
      <c r="W54" s="51">
        <f t="shared" si="17"/>
        <v>2.945945945945946</v>
      </c>
      <c r="X54" s="49">
        <v>3.081081081081081</v>
      </c>
      <c r="Y54" s="50">
        <v>3.4594594594594597</v>
      </c>
      <c r="Z54" s="52">
        <v>2.34</v>
      </c>
      <c r="AA54" s="53">
        <v>2.42</v>
      </c>
      <c r="AB54" s="54">
        <v>2.95</v>
      </c>
    </row>
    <row r="55" spans="1:28" s="178" customFormat="1" ht="13.5" customHeight="1">
      <c r="A55" s="477"/>
      <c r="B55" s="18" t="s">
        <v>32</v>
      </c>
      <c r="C55" s="41">
        <v>12</v>
      </c>
      <c r="D55" s="42">
        <v>17</v>
      </c>
      <c r="E55" s="42">
        <v>11</v>
      </c>
      <c r="F55" s="42">
        <v>48</v>
      </c>
      <c r="G55" s="42">
        <v>11</v>
      </c>
      <c r="H55" s="42">
        <v>2</v>
      </c>
      <c r="I55" s="43">
        <v>3</v>
      </c>
      <c r="J55" s="44">
        <f t="shared" si="9"/>
        <v>104</v>
      </c>
      <c r="K55" s="42">
        <v>134</v>
      </c>
      <c r="L55" s="43">
        <v>114</v>
      </c>
      <c r="M55" s="45">
        <v>6898</v>
      </c>
      <c r="N55" s="46">
        <v>8182</v>
      </c>
      <c r="O55" s="47">
        <v>6498</v>
      </c>
      <c r="P55" s="48">
        <f t="shared" si="10"/>
        <v>4</v>
      </c>
      <c r="Q55" s="49">
        <f t="shared" si="11"/>
        <v>2.8333333333333335</v>
      </c>
      <c r="R55" s="49">
        <f t="shared" si="12"/>
        <v>2.2</v>
      </c>
      <c r="S55" s="49">
        <f t="shared" si="13"/>
        <v>4.363636363636363</v>
      </c>
      <c r="T55" s="49">
        <f t="shared" si="14"/>
        <v>2.75</v>
      </c>
      <c r="U55" s="49">
        <f t="shared" si="15"/>
        <v>0.5</v>
      </c>
      <c r="V55" s="50">
        <f t="shared" si="16"/>
        <v>0.75</v>
      </c>
      <c r="W55" s="51">
        <f t="shared" si="17"/>
        <v>2.810810810810811</v>
      </c>
      <c r="X55" s="49">
        <v>3.6216216216216215</v>
      </c>
      <c r="Y55" s="50">
        <v>3.081081081081081</v>
      </c>
      <c r="Z55" s="52">
        <v>2.25</v>
      </c>
      <c r="AA55" s="53">
        <v>2.74</v>
      </c>
      <c r="AB55" s="54">
        <v>2.23</v>
      </c>
    </row>
    <row r="56" spans="1:28" s="178" customFormat="1" ht="13.5" customHeight="1">
      <c r="A56" s="477"/>
      <c r="B56" s="18" t="s">
        <v>33</v>
      </c>
      <c r="C56" s="41">
        <v>8</v>
      </c>
      <c r="D56" s="42">
        <v>23</v>
      </c>
      <c r="E56" s="42">
        <v>15</v>
      </c>
      <c r="F56" s="42">
        <v>50</v>
      </c>
      <c r="G56" s="42">
        <v>12</v>
      </c>
      <c r="H56" s="42">
        <v>11</v>
      </c>
      <c r="I56" s="43">
        <v>9</v>
      </c>
      <c r="J56" s="44">
        <f t="shared" si="9"/>
        <v>128</v>
      </c>
      <c r="K56" s="42">
        <v>136</v>
      </c>
      <c r="L56" s="43">
        <v>164</v>
      </c>
      <c r="M56" s="45">
        <v>8107</v>
      </c>
      <c r="N56" s="46">
        <v>9033</v>
      </c>
      <c r="O56" s="47">
        <v>8877</v>
      </c>
      <c r="P56" s="48">
        <f t="shared" si="10"/>
        <v>2.6666666666666665</v>
      </c>
      <c r="Q56" s="49">
        <f t="shared" si="11"/>
        <v>3.8333333333333335</v>
      </c>
      <c r="R56" s="49">
        <f t="shared" si="12"/>
        <v>3</v>
      </c>
      <c r="S56" s="49">
        <f t="shared" si="13"/>
        <v>4.545454545454546</v>
      </c>
      <c r="T56" s="49">
        <f t="shared" si="14"/>
        <v>3</v>
      </c>
      <c r="U56" s="49">
        <f t="shared" si="15"/>
        <v>2.75</v>
      </c>
      <c r="V56" s="50">
        <f t="shared" si="16"/>
        <v>2.25</v>
      </c>
      <c r="W56" s="51">
        <f t="shared" si="17"/>
        <v>3.4594594594594597</v>
      </c>
      <c r="X56" s="49">
        <v>3.675675675675676</v>
      </c>
      <c r="Y56" s="50">
        <v>4.4324324324324325</v>
      </c>
      <c r="Z56" s="52">
        <v>2.6</v>
      </c>
      <c r="AA56" s="53">
        <v>3</v>
      </c>
      <c r="AB56" s="54">
        <v>2.97</v>
      </c>
    </row>
    <row r="57" spans="1:28" s="178" customFormat="1" ht="13.5" customHeight="1">
      <c r="A57" s="492"/>
      <c r="B57" s="185" t="s">
        <v>34</v>
      </c>
      <c r="C57" s="56">
        <v>15</v>
      </c>
      <c r="D57" s="57">
        <v>36</v>
      </c>
      <c r="E57" s="57">
        <v>9</v>
      </c>
      <c r="F57" s="57">
        <v>67</v>
      </c>
      <c r="G57" s="57">
        <v>9</v>
      </c>
      <c r="H57" s="57">
        <v>12</v>
      </c>
      <c r="I57" s="58">
        <v>6</v>
      </c>
      <c r="J57" s="59">
        <f t="shared" si="9"/>
        <v>154</v>
      </c>
      <c r="K57" s="57">
        <v>141</v>
      </c>
      <c r="L57" s="58">
        <v>127</v>
      </c>
      <c r="M57" s="60">
        <v>8246</v>
      </c>
      <c r="N57" s="61">
        <v>9749</v>
      </c>
      <c r="O57" s="62">
        <v>8294</v>
      </c>
      <c r="P57" s="48">
        <f t="shared" si="10"/>
        <v>5</v>
      </c>
      <c r="Q57" s="49">
        <f t="shared" si="11"/>
        <v>6</v>
      </c>
      <c r="R57" s="49">
        <f t="shared" si="12"/>
        <v>1.8</v>
      </c>
      <c r="S57" s="49">
        <f t="shared" si="13"/>
        <v>6.090909090909091</v>
      </c>
      <c r="T57" s="49">
        <f t="shared" si="14"/>
        <v>2.25</v>
      </c>
      <c r="U57" s="49">
        <f t="shared" si="15"/>
        <v>3</v>
      </c>
      <c r="V57" s="50">
        <f t="shared" si="16"/>
        <v>1.5</v>
      </c>
      <c r="W57" s="51">
        <f t="shared" si="17"/>
        <v>4.162162162162162</v>
      </c>
      <c r="X57" s="64">
        <v>3.810810810810811</v>
      </c>
      <c r="Y57" s="65">
        <v>3.4324324324324325</v>
      </c>
      <c r="Z57" s="67">
        <v>2.63</v>
      </c>
      <c r="AA57" s="68">
        <v>3.21</v>
      </c>
      <c r="AB57" s="69">
        <v>2.74</v>
      </c>
    </row>
    <row r="58" spans="1:28" s="178" customFormat="1" ht="15.75" customHeight="1">
      <c r="A58" s="490" t="s">
        <v>60</v>
      </c>
      <c r="B58" s="499"/>
      <c r="C58" s="198">
        <f>SUM(C5:C57)</f>
        <v>975</v>
      </c>
      <c r="D58" s="199">
        <f aca="true" t="shared" si="18" ref="D58:AB58">SUM(D5:D57)</f>
        <v>2440</v>
      </c>
      <c r="E58" s="199">
        <f t="shared" si="18"/>
        <v>1806</v>
      </c>
      <c r="F58" s="199">
        <f t="shared" si="18"/>
        <v>8091</v>
      </c>
      <c r="G58" s="199">
        <f t="shared" si="18"/>
        <v>2142</v>
      </c>
      <c r="H58" s="199">
        <f t="shared" si="18"/>
        <v>1668</v>
      </c>
      <c r="I58" s="200">
        <f t="shared" si="18"/>
        <v>1164</v>
      </c>
      <c r="J58" s="198">
        <f t="shared" si="18"/>
        <v>18286</v>
      </c>
      <c r="K58" s="199">
        <f t="shared" si="18"/>
        <v>15722</v>
      </c>
      <c r="L58" s="200">
        <f t="shared" si="18"/>
        <v>15813</v>
      </c>
      <c r="M58" s="301">
        <f t="shared" si="18"/>
        <v>1126386</v>
      </c>
      <c r="N58" s="302">
        <f t="shared" si="18"/>
        <v>993773</v>
      </c>
      <c r="O58" s="303">
        <f>SUM(O5:O57)</f>
        <v>961020</v>
      </c>
      <c r="P58" s="278">
        <f t="shared" si="18"/>
        <v>325.0000000000001</v>
      </c>
      <c r="Q58" s="205">
        <f t="shared" si="18"/>
        <v>406.6666666666667</v>
      </c>
      <c r="R58" s="205">
        <f t="shared" si="18"/>
        <v>361.20000000000005</v>
      </c>
      <c r="S58" s="205">
        <f t="shared" si="18"/>
        <v>735.5454545454545</v>
      </c>
      <c r="T58" s="205">
        <f>SUM(T5:T57)</f>
        <v>535.5</v>
      </c>
      <c r="U58" s="205">
        <f t="shared" si="18"/>
        <v>417</v>
      </c>
      <c r="V58" s="206">
        <f t="shared" si="18"/>
        <v>291</v>
      </c>
      <c r="W58" s="204">
        <f>J58/37</f>
        <v>494.2162162162162</v>
      </c>
      <c r="X58" s="205">
        <f>K58/37</f>
        <v>424.9189189189189</v>
      </c>
      <c r="Y58" s="206">
        <f>L58/37</f>
        <v>427.3783783783784</v>
      </c>
      <c r="Z58" s="304">
        <f t="shared" si="18"/>
        <v>364.02</v>
      </c>
      <c r="AA58" s="305">
        <f t="shared" si="18"/>
        <v>327.8299999999999</v>
      </c>
      <c r="AB58" s="306">
        <f t="shared" si="18"/>
        <v>318.0759297300001</v>
      </c>
    </row>
    <row r="59" spans="10:28" ht="13.5" customHeight="1">
      <c r="J59" s="209"/>
      <c r="M59" s="211"/>
      <c r="P59" s="211" t="s">
        <v>96</v>
      </c>
      <c r="AB59" s="281"/>
    </row>
    <row r="60" spans="15:28" ht="12">
      <c r="O60" s="211"/>
      <c r="AB60" s="281"/>
    </row>
    <row r="65" ht="14.25">
      <c r="AB65" s="12"/>
    </row>
  </sheetData>
  <sheetProtection/>
  <mergeCells count="21">
    <mergeCell ref="A5:A8"/>
    <mergeCell ref="A9:A12"/>
    <mergeCell ref="A13:A16"/>
    <mergeCell ref="A17:A22"/>
    <mergeCell ref="P2:AB2"/>
    <mergeCell ref="C2:O2"/>
    <mergeCell ref="C3:I3"/>
    <mergeCell ref="J3:L3"/>
    <mergeCell ref="P3:V3"/>
    <mergeCell ref="W3:Y3"/>
    <mergeCell ref="M3:O3"/>
    <mergeCell ref="Z3:AB3"/>
    <mergeCell ref="A40:A43"/>
    <mergeCell ref="A58:B58"/>
    <mergeCell ref="A53:A57"/>
    <mergeCell ref="A44:A48"/>
    <mergeCell ref="A49:A52"/>
    <mergeCell ref="A23:A26"/>
    <mergeCell ref="A27:A30"/>
    <mergeCell ref="A31:A35"/>
    <mergeCell ref="A36:A39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9.875" style="214" customWidth="1"/>
    <col min="16" max="22" width="7.75390625" style="214" customWidth="1"/>
    <col min="23" max="28" width="7.875" style="214" customWidth="1"/>
    <col min="29" max="29" width="9.125" style="212" bestFit="1" customWidth="1"/>
    <col min="30" max="30" width="9.625" style="212" bestFit="1" customWidth="1"/>
    <col min="31" max="32" width="9.125" style="212" bestFit="1" customWidth="1"/>
    <col min="33" max="16384" width="9.00390625" style="212" customWidth="1"/>
  </cols>
  <sheetData>
    <row r="1" spans="1:28" s="150" customFormat="1" ht="24.75" customHeight="1">
      <c r="A1" s="19" t="s">
        <v>111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24</v>
      </c>
      <c r="D5" s="157">
        <v>66</v>
      </c>
      <c r="E5" s="157">
        <v>33</v>
      </c>
      <c r="F5" s="157">
        <v>206</v>
      </c>
      <c r="G5" s="157">
        <v>70</v>
      </c>
      <c r="H5" s="157">
        <v>50</v>
      </c>
      <c r="I5" s="158">
        <v>37</v>
      </c>
      <c r="J5" s="117">
        <f aca="true" t="shared" si="0" ref="J5:J36">SUM(C5:I5)</f>
        <v>486</v>
      </c>
      <c r="K5" s="157">
        <v>459</v>
      </c>
      <c r="L5" s="159">
        <v>281</v>
      </c>
      <c r="M5" s="114">
        <v>25153</v>
      </c>
      <c r="N5" s="115">
        <v>25981</v>
      </c>
      <c r="O5" s="120">
        <v>14211</v>
      </c>
      <c r="P5" s="121">
        <f aca="true" t="shared" si="1" ref="P5:P36">C5/3</f>
        <v>8</v>
      </c>
      <c r="Q5" s="122">
        <f aca="true" t="shared" si="2" ref="Q5:Q36">D5/6</f>
        <v>11</v>
      </c>
      <c r="R5" s="122">
        <f aca="true" t="shared" si="3" ref="R5:R36">E5/5</f>
        <v>6.6</v>
      </c>
      <c r="S5" s="122">
        <f aca="true" t="shared" si="4" ref="S5:S36">F5/11</f>
        <v>18.727272727272727</v>
      </c>
      <c r="T5" s="122">
        <f aca="true" t="shared" si="5" ref="T5:T36">G5/4</f>
        <v>17.5</v>
      </c>
      <c r="U5" s="122">
        <f aca="true" t="shared" si="6" ref="U5:U36">H5/4</f>
        <v>12.5</v>
      </c>
      <c r="V5" s="123">
        <f aca="true" t="shared" si="7" ref="V5:V36">I5/4</f>
        <v>9.25</v>
      </c>
      <c r="W5" s="124">
        <f aca="true" t="shared" si="8" ref="W5:W36">J5/37</f>
        <v>13.135135135135135</v>
      </c>
      <c r="X5" s="122">
        <v>12.405405405405405</v>
      </c>
      <c r="Y5" s="161">
        <v>7.594594594594595</v>
      </c>
      <c r="Z5" s="162">
        <v>7.99</v>
      </c>
      <c r="AA5" s="163">
        <v>8.63</v>
      </c>
      <c r="AB5" s="127">
        <v>4.98</v>
      </c>
    </row>
    <row r="6" spans="1:28" s="164" customFormat="1" ht="13.5" customHeight="1">
      <c r="A6" s="480"/>
      <c r="B6" s="18" t="s">
        <v>1</v>
      </c>
      <c r="C6" s="44">
        <v>33</v>
      </c>
      <c r="D6" s="71">
        <v>60</v>
      </c>
      <c r="E6" s="71">
        <v>30</v>
      </c>
      <c r="F6" s="71">
        <v>158</v>
      </c>
      <c r="G6" s="71">
        <v>51</v>
      </c>
      <c r="H6" s="71">
        <v>57</v>
      </c>
      <c r="I6" s="72">
        <v>72</v>
      </c>
      <c r="J6" s="44">
        <f t="shared" si="0"/>
        <v>461</v>
      </c>
      <c r="K6" s="71">
        <v>686</v>
      </c>
      <c r="L6" s="165">
        <v>686</v>
      </c>
      <c r="M6" s="41">
        <v>26813</v>
      </c>
      <c r="N6" s="42">
        <v>31947</v>
      </c>
      <c r="O6" s="47">
        <v>30845</v>
      </c>
      <c r="P6" s="48">
        <f t="shared" si="1"/>
        <v>11</v>
      </c>
      <c r="Q6" s="49">
        <f t="shared" si="2"/>
        <v>10</v>
      </c>
      <c r="R6" s="49">
        <f t="shared" si="3"/>
        <v>6</v>
      </c>
      <c r="S6" s="49">
        <f t="shared" si="4"/>
        <v>14.363636363636363</v>
      </c>
      <c r="T6" s="49">
        <f t="shared" si="5"/>
        <v>12.75</v>
      </c>
      <c r="U6" s="49">
        <f t="shared" si="6"/>
        <v>14.25</v>
      </c>
      <c r="V6" s="50">
        <f t="shared" si="7"/>
        <v>18</v>
      </c>
      <c r="W6" s="51">
        <f t="shared" si="8"/>
        <v>12.45945945945946</v>
      </c>
      <c r="X6" s="49">
        <v>18.54054054054054</v>
      </c>
      <c r="Y6" s="90">
        <v>18.54054054054054</v>
      </c>
      <c r="Z6" s="167">
        <v>8.49</v>
      </c>
      <c r="AA6" s="168">
        <v>10.53</v>
      </c>
      <c r="AB6" s="54">
        <v>10.23</v>
      </c>
    </row>
    <row r="7" spans="1:28" s="164" customFormat="1" ht="13.5" customHeight="1">
      <c r="A7" s="480"/>
      <c r="B7" s="18" t="s">
        <v>2</v>
      </c>
      <c r="C7" s="44">
        <v>18</v>
      </c>
      <c r="D7" s="71">
        <v>79</v>
      </c>
      <c r="E7" s="71">
        <v>41</v>
      </c>
      <c r="F7" s="71">
        <v>154</v>
      </c>
      <c r="G7" s="71">
        <v>50</v>
      </c>
      <c r="H7" s="71">
        <v>51</v>
      </c>
      <c r="I7" s="72">
        <v>62</v>
      </c>
      <c r="J7" s="44">
        <f t="shared" si="0"/>
        <v>455</v>
      </c>
      <c r="K7" s="71">
        <v>924</v>
      </c>
      <c r="L7" s="165">
        <v>572</v>
      </c>
      <c r="M7" s="41">
        <v>28962</v>
      </c>
      <c r="N7" s="42">
        <v>42145</v>
      </c>
      <c r="O7" s="47">
        <v>24945</v>
      </c>
      <c r="P7" s="48">
        <f t="shared" si="1"/>
        <v>6</v>
      </c>
      <c r="Q7" s="49">
        <f t="shared" si="2"/>
        <v>13.166666666666666</v>
      </c>
      <c r="R7" s="49">
        <f t="shared" si="3"/>
        <v>8.2</v>
      </c>
      <c r="S7" s="49">
        <f t="shared" si="4"/>
        <v>14</v>
      </c>
      <c r="T7" s="49">
        <f t="shared" si="5"/>
        <v>12.5</v>
      </c>
      <c r="U7" s="49">
        <f t="shared" si="6"/>
        <v>12.75</v>
      </c>
      <c r="V7" s="50">
        <f t="shared" si="7"/>
        <v>15.5</v>
      </c>
      <c r="W7" s="51">
        <f t="shared" si="8"/>
        <v>12.297297297297296</v>
      </c>
      <c r="X7" s="49">
        <v>24.972972972972972</v>
      </c>
      <c r="Y7" s="90">
        <v>15.45945945945946</v>
      </c>
      <c r="Z7" s="167">
        <v>9.17</v>
      </c>
      <c r="AA7" s="168">
        <v>13.87</v>
      </c>
      <c r="AB7" s="54">
        <v>8.24</v>
      </c>
    </row>
    <row r="8" spans="1:28" s="164" customFormat="1" ht="13.5" customHeight="1">
      <c r="A8" s="480"/>
      <c r="B8" s="18" t="s">
        <v>3</v>
      </c>
      <c r="C8" s="44">
        <v>19</v>
      </c>
      <c r="D8" s="71">
        <v>55</v>
      </c>
      <c r="E8" s="71">
        <v>42</v>
      </c>
      <c r="F8" s="71">
        <v>143</v>
      </c>
      <c r="G8" s="71">
        <v>37</v>
      </c>
      <c r="H8" s="71">
        <v>37</v>
      </c>
      <c r="I8" s="72">
        <v>91</v>
      </c>
      <c r="J8" s="44">
        <f t="shared" si="0"/>
        <v>424</v>
      </c>
      <c r="K8" s="71">
        <v>976</v>
      </c>
      <c r="L8" s="165">
        <v>602</v>
      </c>
      <c r="M8" s="41">
        <v>28290</v>
      </c>
      <c r="N8" s="42">
        <v>43469</v>
      </c>
      <c r="O8" s="47">
        <v>26005</v>
      </c>
      <c r="P8" s="48">
        <f t="shared" si="1"/>
        <v>6.333333333333333</v>
      </c>
      <c r="Q8" s="49">
        <f t="shared" si="2"/>
        <v>9.166666666666666</v>
      </c>
      <c r="R8" s="49">
        <f t="shared" si="3"/>
        <v>8.4</v>
      </c>
      <c r="S8" s="49">
        <f t="shared" si="4"/>
        <v>13</v>
      </c>
      <c r="T8" s="49">
        <f t="shared" si="5"/>
        <v>9.25</v>
      </c>
      <c r="U8" s="49">
        <f t="shared" si="6"/>
        <v>9.25</v>
      </c>
      <c r="V8" s="50">
        <f t="shared" si="7"/>
        <v>22.75</v>
      </c>
      <c r="W8" s="51">
        <f t="shared" si="8"/>
        <v>11.45945945945946</v>
      </c>
      <c r="X8" s="49">
        <v>26.37837837837838</v>
      </c>
      <c r="Y8" s="90">
        <v>16.27027027027027</v>
      </c>
      <c r="Z8" s="167">
        <v>8.97</v>
      </c>
      <c r="AA8" s="168">
        <v>14.32</v>
      </c>
      <c r="AB8" s="54">
        <v>8.59</v>
      </c>
    </row>
    <row r="9" spans="1:28" s="164" customFormat="1" ht="13.5" customHeight="1">
      <c r="A9" s="483">
        <v>2</v>
      </c>
      <c r="B9" s="17" t="s">
        <v>4</v>
      </c>
      <c r="C9" s="74">
        <v>12</v>
      </c>
      <c r="D9" s="75">
        <v>66</v>
      </c>
      <c r="E9" s="75">
        <v>51</v>
      </c>
      <c r="F9" s="75">
        <v>122</v>
      </c>
      <c r="G9" s="75">
        <v>35</v>
      </c>
      <c r="H9" s="75">
        <v>32</v>
      </c>
      <c r="I9" s="76">
        <v>41</v>
      </c>
      <c r="J9" s="74">
        <f t="shared" si="0"/>
        <v>359</v>
      </c>
      <c r="K9" s="75">
        <v>875</v>
      </c>
      <c r="L9" s="170">
        <v>417</v>
      </c>
      <c r="M9" s="128">
        <v>28147</v>
      </c>
      <c r="N9" s="129">
        <v>42253</v>
      </c>
      <c r="O9" s="79">
        <v>23342</v>
      </c>
      <c r="P9" s="80">
        <f t="shared" si="1"/>
        <v>4</v>
      </c>
      <c r="Q9" s="81">
        <f t="shared" si="2"/>
        <v>11</v>
      </c>
      <c r="R9" s="81">
        <f t="shared" si="3"/>
        <v>10.2</v>
      </c>
      <c r="S9" s="81">
        <f t="shared" si="4"/>
        <v>11.090909090909092</v>
      </c>
      <c r="T9" s="81">
        <f t="shared" si="5"/>
        <v>8.75</v>
      </c>
      <c r="U9" s="81">
        <f t="shared" si="6"/>
        <v>8</v>
      </c>
      <c r="V9" s="82">
        <f t="shared" si="7"/>
        <v>10.25</v>
      </c>
      <c r="W9" s="83">
        <f t="shared" si="8"/>
        <v>9.702702702702704</v>
      </c>
      <c r="X9" s="81">
        <v>23.64864864864865</v>
      </c>
      <c r="Y9" s="94">
        <v>11.27027027027027</v>
      </c>
      <c r="Z9" s="171">
        <v>8.91</v>
      </c>
      <c r="AA9" s="172">
        <v>13.94</v>
      </c>
      <c r="AB9" s="86">
        <v>7.7</v>
      </c>
    </row>
    <row r="10" spans="1:28" s="173" customFormat="1" ht="13.5" customHeight="1">
      <c r="A10" s="483"/>
      <c r="B10" s="18" t="s">
        <v>5</v>
      </c>
      <c r="C10" s="45">
        <v>12</v>
      </c>
      <c r="D10" s="46">
        <v>58</v>
      </c>
      <c r="E10" s="46">
        <v>31</v>
      </c>
      <c r="F10" s="46">
        <v>127</v>
      </c>
      <c r="G10" s="46">
        <v>30</v>
      </c>
      <c r="H10" s="46">
        <v>37</v>
      </c>
      <c r="I10" s="88">
        <v>28</v>
      </c>
      <c r="J10" s="44">
        <f t="shared" si="0"/>
        <v>323</v>
      </c>
      <c r="K10" s="46">
        <v>775</v>
      </c>
      <c r="L10" s="88">
        <v>363</v>
      </c>
      <c r="M10" s="45">
        <v>26312</v>
      </c>
      <c r="N10" s="46">
        <v>37962</v>
      </c>
      <c r="O10" s="47">
        <v>21413</v>
      </c>
      <c r="P10" s="48">
        <f t="shared" si="1"/>
        <v>4</v>
      </c>
      <c r="Q10" s="49">
        <f t="shared" si="2"/>
        <v>9.666666666666666</v>
      </c>
      <c r="R10" s="49">
        <f t="shared" si="3"/>
        <v>6.2</v>
      </c>
      <c r="S10" s="49">
        <f t="shared" si="4"/>
        <v>11.545454545454545</v>
      </c>
      <c r="T10" s="49">
        <f t="shared" si="5"/>
        <v>7.5</v>
      </c>
      <c r="U10" s="49">
        <f t="shared" si="6"/>
        <v>9.25</v>
      </c>
      <c r="V10" s="166">
        <f t="shared" si="7"/>
        <v>7</v>
      </c>
      <c r="W10" s="51">
        <f t="shared" si="8"/>
        <v>8.72972972972973</v>
      </c>
      <c r="X10" s="89">
        <v>20.945945945945947</v>
      </c>
      <c r="Y10" s="90">
        <v>9.81081081081081</v>
      </c>
      <c r="Z10" s="52">
        <v>8.36</v>
      </c>
      <c r="AA10" s="53">
        <v>12.52</v>
      </c>
      <c r="AB10" s="54">
        <v>7.06</v>
      </c>
    </row>
    <row r="11" spans="1:28" s="173" customFormat="1" ht="13.5" customHeight="1">
      <c r="A11" s="483"/>
      <c r="B11" s="18" t="s">
        <v>6</v>
      </c>
      <c r="C11" s="45">
        <v>19</v>
      </c>
      <c r="D11" s="46">
        <v>68</v>
      </c>
      <c r="E11" s="46">
        <v>32</v>
      </c>
      <c r="F11" s="46">
        <v>133</v>
      </c>
      <c r="G11" s="46">
        <v>32</v>
      </c>
      <c r="H11" s="46">
        <v>30</v>
      </c>
      <c r="I11" s="88">
        <v>12</v>
      </c>
      <c r="J11" s="44">
        <f t="shared" si="0"/>
        <v>326</v>
      </c>
      <c r="K11" s="46">
        <v>650</v>
      </c>
      <c r="L11" s="88">
        <v>271</v>
      </c>
      <c r="M11" s="45">
        <v>29550</v>
      </c>
      <c r="N11" s="46">
        <v>37820</v>
      </c>
      <c r="O11" s="47">
        <v>19652</v>
      </c>
      <c r="P11" s="48">
        <f t="shared" si="1"/>
        <v>6.333333333333333</v>
      </c>
      <c r="Q11" s="49">
        <f t="shared" si="2"/>
        <v>11.333333333333334</v>
      </c>
      <c r="R11" s="49">
        <f t="shared" si="3"/>
        <v>6.4</v>
      </c>
      <c r="S11" s="49">
        <f t="shared" si="4"/>
        <v>12.090909090909092</v>
      </c>
      <c r="T11" s="49">
        <f t="shared" si="5"/>
        <v>8</v>
      </c>
      <c r="U11" s="49">
        <f t="shared" si="6"/>
        <v>7.5</v>
      </c>
      <c r="V11" s="166">
        <f t="shared" si="7"/>
        <v>3</v>
      </c>
      <c r="W11" s="51">
        <f t="shared" si="8"/>
        <v>8.81081081081081</v>
      </c>
      <c r="X11" s="89">
        <v>17.56756756756757</v>
      </c>
      <c r="Y11" s="90">
        <v>7.324324324324325</v>
      </c>
      <c r="Z11" s="52">
        <v>9.37</v>
      </c>
      <c r="AA11" s="53">
        <v>12.45</v>
      </c>
      <c r="AB11" s="54">
        <v>6.49</v>
      </c>
    </row>
    <row r="12" spans="1:28" s="173" customFormat="1" ht="13.5" customHeight="1">
      <c r="A12" s="483"/>
      <c r="B12" s="18" t="s">
        <v>7</v>
      </c>
      <c r="C12" s="45">
        <v>19</v>
      </c>
      <c r="D12" s="46">
        <v>61</v>
      </c>
      <c r="E12" s="46">
        <v>47</v>
      </c>
      <c r="F12" s="46">
        <v>158</v>
      </c>
      <c r="G12" s="46">
        <v>45</v>
      </c>
      <c r="H12" s="46">
        <v>27</v>
      </c>
      <c r="I12" s="88">
        <v>26</v>
      </c>
      <c r="J12" s="44">
        <f t="shared" si="0"/>
        <v>383</v>
      </c>
      <c r="K12" s="46">
        <v>668</v>
      </c>
      <c r="L12" s="88">
        <v>305</v>
      </c>
      <c r="M12" s="45">
        <v>31310</v>
      </c>
      <c r="N12" s="46">
        <v>37545</v>
      </c>
      <c r="O12" s="47">
        <v>21431</v>
      </c>
      <c r="P12" s="48">
        <f t="shared" si="1"/>
        <v>6.333333333333333</v>
      </c>
      <c r="Q12" s="49">
        <f t="shared" si="2"/>
        <v>10.166666666666666</v>
      </c>
      <c r="R12" s="49">
        <f t="shared" si="3"/>
        <v>9.4</v>
      </c>
      <c r="S12" s="49">
        <f t="shared" si="4"/>
        <v>14.363636363636363</v>
      </c>
      <c r="T12" s="49">
        <f t="shared" si="5"/>
        <v>11.25</v>
      </c>
      <c r="U12" s="49">
        <f t="shared" si="6"/>
        <v>6.75</v>
      </c>
      <c r="V12" s="166">
        <f t="shared" si="7"/>
        <v>6.5</v>
      </c>
      <c r="W12" s="51">
        <f t="shared" si="8"/>
        <v>10.35135135135135</v>
      </c>
      <c r="X12" s="89">
        <v>18.054054054054053</v>
      </c>
      <c r="Y12" s="90">
        <v>8.243243243243244</v>
      </c>
      <c r="Z12" s="52">
        <v>9.94</v>
      </c>
      <c r="AA12" s="53">
        <v>12.37</v>
      </c>
      <c r="AB12" s="54">
        <v>7.05</v>
      </c>
    </row>
    <row r="13" spans="1:28" s="173" customFormat="1" ht="13.5" customHeight="1">
      <c r="A13" s="489">
        <v>3</v>
      </c>
      <c r="B13" s="17" t="s">
        <v>8</v>
      </c>
      <c r="C13" s="77">
        <v>20</v>
      </c>
      <c r="D13" s="78">
        <v>60</v>
      </c>
      <c r="E13" s="78">
        <v>40</v>
      </c>
      <c r="F13" s="78">
        <v>164</v>
      </c>
      <c r="G13" s="78">
        <v>51</v>
      </c>
      <c r="H13" s="78">
        <v>35</v>
      </c>
      <c r="I13" s="92">
        <v>27</v>
      </c>
      <c r="J13" s="74">
        <f t="shared" si="0"/>
        <v>397</v>
      </c>
      <c r="K13" s="78">
        <v>519</v>
      </c>
      <c r="L13" s="92">
        <v>351</v>
      </c>
      <c r="M13" s="77">
        <v>30905</v>
      </c>
      <c r="N13" s="78">
        <v>34888</v>
      </c>
      <c r="O13" s="79">
        <v>22893</v>
      </c>
      <c r="P13" s="80">
        <f t="shared" si="1"/>
        <v>6.666666666666667</v>
      </c>
      <c r="Q13" s="81">
        <f t="shared" si="2"/>
        <v>10</v>
      </c>
      <c r="R13" s="81">
        <f t="shared" si="3"/>
        <v>8</v>
      </c>
      <c r="S13" s="81">
        <f t="shared" si="4"/>
        <v>14.909090909090908</v>
      </c>
      <c r="T13" s="81">
        <f t="shared" si="5"/>
        <v>12.75</v>
      </c>
      <c r="U13" s="81">
        <f t="shared" si="6"/>
        <v>8.75</v>
      </c>
      <c r="V13" s="282">
        <f t="shared" si="7"/>
        <v>6.75</v>
      </c>
      <c r="W13" s="83">
        <f t="shared" si="8"/>
        <v>10.72972972972973</v>
      </c>
      <c r="X13" s="93">
        <v>14.027027027027026</v>
      </c>
      <c r="Y13" s="94">
        <v>9.486486486486486</v>
      </c>
      <c r="Z13" s="84">
        <v>9.8</v>
      </c>
      <c r="AA13" s="85">
        <v>11.48</v>
      </c>
      <c r="AB13" s="86">
        <v>7.55</v>
      </c>
    </row>
    <row r="14" spans="1:28" s="173" customFormat="1" ht="13.5" customHeight="1">
      <c r="A14" s="477"/>
      <c r="B14" s="18" t="s">
        <v>9</v>
      </c>
      <c r="C14" s="45">
        <v>21</v>
      </c>
      <c r="D14" s="46">
        <v>79</v>
      </c>
      <c r="E14" s="46">
        <v>42</v>
      </c>
      <c r="F14" s="46">
        <v>183</v>
      </c>
      <c r="G14" s="46">
        <v>72</v>
      </c>
      <c r="H14" s="46">
        <v>69</v>
      </c>
      <c r="I14" s="88">
        <v>34</v>
      </c>
      <c r="J14" s="44">
        <f t="shared" si="0"/>
        <v>500</v>
      </c>
      <c r="K14" s="46">
        <v>520</v>
      </c>
      <c r="L14" s="88">
        <v>365</v>
      </c>
      <c r="M14" s="45">
        <v>31638</v>
      </c>
      <c r="N14" s="46">
        <v>32664</v>
      </c>
      <c r="O14" s="47">
        <v>24195</v>
      </c>
      <c r="P14" s="48">
        <f t="shared" si="1"/>
        <v>7</v>
      </c>
      <c r="Q14" s="49">
        <f t="shared" si="2"/>
        <v>13.166666666666666</v>
      </c>
      <c r="R14" s="49">
        <f t="shared" si="3"/>
        <v>8.4</v>
      </c>
      <c r="S14" s="49">
        <f t="shared" si="4"/>
        <v>16.636363636363637</v>
      </c>
      <c r="T14" s="49">
        <f t="shared" si="5"/>
        <v>18</v>
      </c>
      <c r="U14" s="49">
        <f t="shared" si="6"/>
        <v>17.25</v>
      </c>
      <c r="V14" s="50">
        <f t="shared" si="7"/>
        <v>8.5</v>
      </c>
      <c r="W14" s="51">
        <f t="shared" si="8"/>
        <v>13.513513513513514</v>
      </c>
      <c r="X14" s="89">
        <v>14.054054054054054</v>
      </c>
      <c r="Y14" s="90">
        <v>9.864864864864865</v>
      </c>
      <c r="Z14" s="52">
        <v>10.25</v>
      </c>
      <c r="AA14" s="53">
        <v>10.76</v>
      </c>
      <c r="AB14" s="54">
        <v>7.97</v>
      </c>
    </row>
    <row r="15" spans="1:28" s="173" customFormat="1" ht="13.5" customHeight="1">
      <c r="A15" s="477"/>
      <c r="B15" s="18" t="s">
        <v>10</v>
      </c>
      <c r="C15" s="45">
        <v>16</v>
      </c>
      <c r="D15" s="46">
        <v>57</v>
      </c>
      <c r="E15" s="46">
        <v>50</v>
      </c>
      <c r="F15" s="46">
        <v>241</v>
      </c>
      <c r="G15" s="46">
        <v>60</v>
      </c>
      <c r="H15" s="46">
        <v>46</v>
      </c>
      <c r="I15" s="88">
        <v>27</v>
      </c>
      <c r="J15" s="44">
        <f t="shared" si="0"/>
        <v>497</v>
      </c>
      <c r="K15" s="46">
        <v>406</v>
      </c>
      <c r="L15" s="88">
        <v>412</v>
      </c>
      <c r="M15" s="45">
        <v>28998</v>
      </c>
      <c r="N15" s="46">
        <v>30475</v>
      </c>
      <c r="O15" s="47">
        <v>25493</v>
      </c>
      <c r="P15" s="48">
        <f t="shared" si="1"/>
        <v>5.333333333333333</v>
      </c>
      <c r="Q15" s="49">
        <f t="shared" si="2"/>
        <v>9.5</v>
      </c>
      <c r="R15" s="49">
        <f t="shared" si="3"/>
        <v>10</v>
      </c>
      <c r="S15" s="49">
        <f t="shared" si="4"/>
        <v>21.90909090909091</v>
      </c>
      <c r="T15" s="49">
        <f t="shared" si="5"/>
        <v>15</v>
      </c>
      <c r="U15" s="49">
        <f t="shared" si="6"/>
        <v>11.5</v>
      </c>
      <c r="V15" s="50">
        <f t="shared" si="7"/>
        <v>6.75</v>
      </c>
      <c r="W15" s="51">
        <f t="shared" si="8"/>
        <v>13.432432432432432</v>
      </c>
      <c r="X15" s="89">
        <v>10.972972972972974</v>
      </c>
      <c r="Y15" s="90">
        <v>11.135135135135135</v>
      </c>
      <c r="Z15" s="52">
        <v>9.41</v>
      </c>
      <c r="AA15" s="53">
        <v>10.1</v>
      </c>
      <c r="AB15" s="54">
        <v>8.41</v>
      </c>
    </row>
    <row r="16" spans="1:28" s="173" customFormat="1" ht="13.5" customHeight="1">
      <c r="A16" s="477"/>
      <c r="B16" s="18" t="s">
        <v>11</v>
      </c>
      <c r="C16" s="45">
        <v>26</v>
      </c>
      <c r="D16" s="46">
        <v>61</v>
      </c>
      <c r="E16" s="46">
        <v>37</v>
      </c>
      <c r="F16" s="46">
        <v>181</v>
      </c>
      <c r="G16" s="46">
        <v>75</v>
      </c>
      <c r="H16" s="46">
        <v>40</v>
      </c>
      <c r="I16" s="88">
        <v>25</v>
      </c>
      <c r="J16" s="44">
        <f t="shared" si="0"/>
        <v>445</v>
      </c>
      <c r="K16" s="46">
        <v>312</v>
      </c>
      <c r="L16" s="88">
        <v>414</v>
      </c>
      <c r="M16" s="45">
        <v>22158</v>
      </c>
      <c r="N16" s="46">
        <v>22976</v>
      </c>
      <c r="O16" s="47">
        <v>22763</v>
      </c>
      <c r="P16" s="48">
        <f t="shared" si="1"/>
        <v>8.666666666666666</v>
      </c>
      <c r="Q16" s="49">
        <f t="shared" si="2"/>
        <v>10.166666666666666</v>
      </c>
      <c r="R16" s="49">
        <f t="shared" si="3"/>
        <v>7.4</v>
      </c>
      <c r="S16" s="49">
        <f t="shared" si="4"/>
        <v>16.454545454545453</v>
      </c>
      <c r="T16" s="49">
        <f t="shared" si="5"/>
        <v>18.75</v>
      </c>
      <c r="U16" s="49">
        <f t="shared" si="6"/>
        <v>10</v>
      </c>
      <c r="V16" s="50">
        <f t="shared" si="7"/>
        <v>6.25</v>
      </c>
      <c r="W16" s="51">
        <f t="shared" si="8"/>
        <v>12.027027027027026</v>
      </c>
      <c r="X16" s="89">
        <v>8.432432432432432</v>
      </c>
      <c r="Y16" s="90">
        <v>11.18918918918919</v>
      </c>
      <c r="Z16" s="52">
        <v>7.15</v>
      </c>
      <c r="AA16" s="53">
        <v>7.58</v>
      </c>
      <c r="AB16" s="54">
        <v>7.51</v>
      </c>
    </row>
    <row r="17" spans="1:28" s="173" customFormat="1" ht="13.5" customHeight="1">
      <c r="A17" s="478"/>
      <c r="B17" s="174" t="s">
        <v>12</v>
      </c>
      <c r="C17" s="60">
        <v>18</v>
      </c>
      <c r="D17" s="61">
        <v>69</v>
      </c>
      <c r="E17" s="61">
        <v>46</v>
      </c>
      <c r="F17" s="61">
        <v>217</v>
      </c>
      <c r="G17" s="61">
        <v>74</v>
      </c>
      <c r="H17" s="61">
        <v>51</v>
      </c>
      <c r="I17" s="175">
        <v>21</v>
      </c>
      <c r="J17" s="59">
        <f t="shared" si="0"/>
        <v>496</v>
      </c>
      <c r="K17" s="61">
        <v>320</v>
      </c>
      <c r="L17" s="175">
        <v>381</v>
      </c>
      <c r="M17" s="60">
        <v>22936</v>
      </c>
      <c r="N17" s="61">
        <v>23371</v>
      </c>
      <c r="O17" s="62">
        <v>20543</v>
      </c>
      <c r="P17" s="63">
        <f t="shared" si="1"/>
        <v>6</v>
      </c>
      <c r="Q17" s="64">
        <f t="shared" si="2"/>
        <v>11.5</v>
      </c>
      <c r="R17" s="64">
        <f t="shared" si="3"/>
        <v>9.2</v>
      </c>
      <c r="S17" s="64">
        <f t="shared" si="4"/>
        <v>19.727272727272727</v>
      </c>
      <c r="T17" s="64">
        <f t="shared" si="5"/>
        <v>18.5</v>
      </c>
      <c r="U17" s="64">
        <f t="shared" si="6"/>
        <v>12.75</v>
      </c>
      <c r="V17" s="65">
        <f t="shared" si="7"/>
        <v>5.25</v>
      </c>
      <c r="W17" s="66">
        <f t="shared" si="8"/>
        <v>13.405405405405405</v>
      </c>
      <c r="X17" s="176">
        <v>8.64864864864865</v>
      </c>
      <c r="Y17" s="177">
        <v>10.297297297297296</v>
      </c>
      <c r="Z17" s="67">
        <v>7.41</v>
      </c>
      <c r="AA17" s="68">
        <v>7.72</v>
      </c>
      <c r="AB17" s="69">
        <v>6.79</v>
      </c>
    </row>
    <row r="18" spans="1:28" s="178" customFormat="1" ht="13.5" customHeight="1">
      <c r="A18" s="489">
        <v>4</v>
      </c>
      <c r="B18" s="18" t="s">
        <v>13</v>
      </c>
      <c r="C18" s="41">
        <v>25</v>
      </c>
      <c r="D18" s="42">
        <v>63</v>
      </c>
      <c r="E18" s="42">
        <v>43</v>
      </c>
      <c r="F18" s="42">
        <v>217</v>
      </c>
      <c r="G18" s="42">
        <v>53</v>
      </c>
      <c r="H18" s="42">
        <v>43</v>
      </c>
      <c r="I18" s="43">
        <v>25</v>
      </c>
      <c r="J18" s="44">
        <f t="shared" si="0"/>
        <v>469</v>
      </c>
      <c r="K18" s="42">
        <v>311</v>
      </c>
      <c r="L18" s="88">
        <v>444</v>
      </c>
      <c r="M18" s="41">
        <v>24925</v>
      </c>
      <c r="N18" s="42">
        <v>24608</v>
      </c>
      <c r="O18" s="47">
        <v>20775</v>
      </c>
      <c r="P18" s="48">
        <f t="shared" si="1"/>
        <v>8.333333333333334</v>
      </c>
      <c r="Q18" s="49">
        <f t="shared" si="2"/>
        <v>10.5</v>
      </c>
      <c r="R18" s="49">
        <f t="shared" si="3"/>
        <v>8.6</v>
      </c>
      <c r="S18" s="49">
        <f t="shared" si="4"/>
        <v>19.727272727272727</v>
      </c>
      <c r="T18" s="49">
        <f t="shared" si="5"/>
        <v>13.25</v>
      </c>
      <c r="U18" s="49">
        <f t="shared" si="6"/>
        <v>10.75</v>
      </c>
      <c r="V18" s="166">
        <f t="shared" si="7"/>
        <v>6.25</v>
      </c>
      <c r="W18" s="51">
        <f t="shared" si="8"/>
        <v>12.675675675675675</v>
      </c>
      <c r="X18" s="49">
        <v>8.405405405405405</v>
      </c>
      <c r="Y18" s="90">
        <v>12</v>
      </c>
      <c r="Z18" s="167">
        <v>8.06</v>
      </c>
      <c r="AA18" s="168">
        <v>8.11</v>
      </c>
      <c r="AB18" s="54">
        <v>6.85</v>
      </c>
    </row>
    <row r="19" spans="1:28" s="178" customFormat="1" ht="13.5" customHeight="1">
      <c r="A19" s="477"/>
      <c r="B19" s="18" t="s">
        <v>14</v>
      </c>
      <c r="C19" s="41">
        <v>27</v>
      </c>
      <c r="D19" s="42">
        <v>45</v>
      </c>
      <c r="E19" s="42">
        <v>44</v>
      </c>
      <c r="F19" s="42">
        <v>252</v>
      </c>
      <c r="G19" s="42">
        <v>71</v>
      </c>
      <c r="H19" s="42">
        <v>85</v>
      </c>
      <c r="I19" s="43">
        <v>33</v>
      </c>
      <c r="J19" s="44">
        <f t="shared" si="0"/>
        <v>557</v>
      </c>
      <c r="K19" s="42">
        <v>348</v>
      </c>
      <c r="L19" s="88">
        <v>450</v>
      </c>
      <c r="M19" s="41">
        <v>27894</v>
      </c>
      <c r="N19" s="42">
        <v>27409</v>
      </c>
      <c r="O19" s="47">
        <v>23372</v>
      </c>
      <c r="P19" s="48">
        <f t="shared" si="1"/>
        <v>9</v>
      </c>
      <c r="Q19" s="49">
        <f t="shared" si="2"/>
        <v>7.5</v>
      </c>
      <c r="R19" s="49">
        <f t="shared" si="3"/>
        <v>8.8</v>
      </c>
      <c r="S19" s="49">
        <f t="shared" si="4"/>
        <v>22.90909090909091</v>
      </c>
      <c r="T19" s="49">
        <f t="shared" si="5"/>
        <v>17.75</v>
      </c>
      <c r="U19" s="49">
        <f t="shared" si="6"/>
        <v>21.25</v>
      </c>
      <c r="V19" s="166">
        <f t="shared" si="7"/>
        <v>8.25</v>
      </c>
      <c r="W19" s="51">
        <f t="shared" si="8"/>
        <v>15.054054054054054</v>
      </c>
      <c r="X19" s="49">
        <v>9.405405405405405</v>
      </c>
      <c r="Y19" s="90">
        <v>12.162162162162161</v>
      </c>
      <c r="Z19" s="167">
        <v>8.88</v>
      </c>
      <c r="AA19" s="168">
        <v>9.03</v>
      </c>
      <c r="AB19" s="54">
        <v>7.71</v>
      </c>
    </row>
    <row r="20" spans="1:28" s="178" customFormat="1" ht="13.5" customHeight="1">
      <c r="A20" s="477"/>
      <c r="B20" s="18" t="s">
        <v>15</v>
      </c>
      <c r="C20" s="41">
        <v>30</v>
      </c>
      <c r="D20" s="42">
        <v>64</v>
      </c>
      <c r="E20" s="42">
        <v>59</v>
      </c>
      <c r="F20" s="42">
        <v>267</v>
      </c>
      <c r="G20" s="42">
        <v>76</v>
      </c>
      <c r="H20" s="42">
        <v>96</v>
      </c>
      <c r="I20" s="43">
        <v>52</v>
      </c>
      <c r="J20" s="44">
        <f t="shared" si="0"/>
        <v>644</v>
      </c>
      <c r="K20" s="42">
        <v>455</v>
      </c>
      <c r="L20" s="88">
        <v>423</v>
      </c>
      <c r="M20" s="41">
        <v>29235</v>
      </c>
      <c r="N20" s="42">
        <v>30095</v>
      </c>
      <c r="O20" s="47">
        <v>25577</v>
      </c>
      <c r="P20" s="48">
        <f t="shared" si="1"/>
        <v>10</v>
      </c>
      <c r="Q20" s="49">
        <f t="shared" si="2"/>
        <v>10.666666666666666</v>
      </c>
      <c r="R20" s="49">
        <f t="shared" si="3"/>
        <v>11.8</v>
      </c>
      <c r="S20" s="49">
        <f t="shared" si="4"/>
        <v>24.272727272727273</v>
      </c>
      <c r="T20" s="49">
        <f t="shared" si="5"/>
        <v>19</v>
      </c>
      <c r="U20" s="49">
        <f t="shared" si="6"/>
        <v>24</v>
      </c>
      <c r="V20" s="166">
        <f t="shared" si="7"/>
        <v>13</v>
      </c>
      <c r="W20" s="51">
        <f t="shared" si="8"/>
        <v>17.405405405405407</v>
      </c>
      <c r="X20" s="49">
        <v>12.297297297297296</v>
      </c>
      <c r="Y20" s="90">
        <v>11.432432432432432</v>
      </c>
      <c r="Z20" s="167">
        <v>9.32</v>
      </c>
      <c r="AA20" s="168">
        <v>9.92</v>
      </c>
      <c r="AB20" s="54">
        <v>8.47</v>
      </c>
    </row>
    <row r="21" spans="1:28" s="178" customFormat="1" ht="13.5" customHeight="1">
      <c r="A21" s="478"/>
      <c r="B21" s="18" t="s">
        <v>16</v>
      </c>
      <c r="C21" s="41">
        <v>27</v>
      </c>
      <c r="D21" s="42">
        <v>63</v>
      </c>
      <c r="E21" s="42">
        <v>48</v>
      </c>
      <c r="F21" s="42">
        <v>264</v>
      </c>
      <c r="G21" s="42">
        <v>81</v>
      </c>
      <c r="H21" s="42">
        <v>73</v>
      </c>
      <c r="I21" s="43">
        <v>57</v>
      </c>
      <c r="J21" s="44">
        <f t="shared" si="0"/>
        <v>613</v>
      </c>
      <c r="K21" s="42">
        <v>467</v>
      </c>
      <c r="L21" s="88">
        <v>427</v>
      </c>
      <c r="M21" s="41">
        <v>26647</v>
      </c>
      <c r="N21" s="42">
        <v>28724</v>
      </c>
      <c r="O21" s="47">
        <v>26001</v>
      </c>
      <c r="P21" s="48">
        <f t="shared" si="1"/>
        <v>9</v>
      </c>
      <c r="Q21" s="49">
        <f t="shared" si="2"/>
        <v>10.5</v>
      </c>
      <c r="R21" s="49">
        <f t="shared" si="3"/>
        <v>9.6</v>
      </c>
      <c r="S21" s="49">
        <f t="shared" si="4"/>
        <v>24</v>
      </c>
      <c r="T21" s="49">
        <f t="shared" si="5"/>
        <v>20.25</v>
      </c>
      <c r="U21" s="49">
        <f t="shared" si="6"/>
        <v>18.25</v>
      </c>
      <c r="V21" s="166">
        <f t="shared" si="7"/>
        <v>14.25</v>
      </c>
      <c r="W21" s="51">
        <f t="shared" si="8"/>
        <v>16.56756756756757</v>
      </c>
      <c r="X21" s="49">
        <v>12.621621621621621</v>
      </c>
      <c r="Y21" s="90">
        <v>11.54054054054054</v>
      </c>
      <c r="Z21" s="167">
        <v>8.53</v>
      </c>
      <c r="AA21" s="168">
        <v>9.58</v>
      </c>
      <c r="AB21" s="54">
        <v>8.6</v>
      </c>
    </row>
    <row r="22" spans="1:28" s="178" customFormat="1" ht="13.5" customHeight="1">
      <c r="A22" s="480">
        <v>5</v>
      </c>
      <c r="B22" s="17" t="s">
        <v>17</v>
      </c>
      <c r="C22" s="128">
        <v>26</v>
      </c>
      <c r="D22" s="129">
        <v>28</v>
      </c>
      <c r="E22" s="129">
        <v>30</v>
      </c>
      <c r="F22" s="129">
        <v>122</v>
      </c>
      <c r="G22" s="129">
        <v>22</v>
      </c>
      <c r="H22" s="129">
        <v>85</v>
      </c>
      <c r="I22" s="130">
        <v>88</v>
      </c>
      <c r="J22" s="74">
        <f t="shared" si="0"/>
        <v>401</v>
      </c>
      <c r="K22" s="129">
        <v>349</v>
      </c>
      <c r="L22" s="92">
        <v>456</v>
      </c>
      <c r="M22" s="128">
        <v>18474</v>
      </c>
      <c r="N22" s="129">
        <v>18793</v>
      </c>
      <c r="O22" s="79">
        <v>25174</v>
      </c>
      <c r="P22" s="80">
        <f t="shared" si="1"/>
        <v>8.666666666666666</v>
      </c>
      <c r="Q22" s="81">
        <f t="shared" si="2"/>
        <v>4.666666666666667</v>
      </c>
      <c r="R22" s="81">
        <f t="shared" si="3"/>
        <v>6</v>
      </c>
      <c r="S22" s="81">
        <f t="shared" si="4"/>
        <v>11.090909090909092</v>
      </c>
      <c r="T22" s="81">
        <f t="shared" si="5"/>
        <v>5.5</v>
      </c>
      <c r="U22" s="81">
        <f t="shared" si="6"/>
        <v>21.25</v>
      </c>
      <c r="V22" s="282">
        <f t="shared" si="7"/>
        <v>22</v>
      </c>
      <c r="W22" s="83">
        <f t="shared" si="8"/>
        <v>10.837837837837839</v>
      </c>
      <c r="X22" s="81">
        <v>9.432432432432432</v>
      </c>
      <c r="Y22" s="94">
        <v>12.324324324324325</v>
      </c>
      <c r="Z22" s="171">
        <v>5.89</v>
      </c>
      <c r="AA22" s="172">
        <v>6.2</v>
      </c>
      <c r="AB22" s="86">
        <v>8.44</v>
      </c>
    </row>
    <row r="23" spans="1:28" s="178" customFormat="1" ht="13.5" customHeight="1">
      <c r="A23" s="480"/>
      <c r="B23" s="18" t="s">
        <v>18</v>
      </c>
      <c r="C23" s="41">
        <v>20</v>
      </c>
      <c r="D23" s="42">
        <v>54</v>
      </c>
      <c r="E23" s="42">
        <v>28</v>
      </c>
      <c r="F23" s="42">
        <v>137</v>
      </c>
      <c r="G23" s="42">
        <v>54</v>
      </c>
      <c r="H23" s="42">
        <v>52</v>
      </c>
      <c r="I23" s="43">
        <v>66</v>
      </c>
      <c r="J23" s="44">
        <f t="shared" si="0"/>
        <v>411</v>
      </c>
      <c r="K23" s="42">
        <v>443</v>
      </c>
      <c r="L23" s="88">
        <v>294</v>
      </c>
      <c r="M23" s="41">
        <v>20861</v>
      </c>
      <c r="N23" s="42">
        <v>24879</v>
      </c>
      <c r="O23" s="47">
        <v>16861</v>
      </c>
      <c r="P23" s="48">
        <f t="shared" si="1"/>
        <v>6.666666666666667</v>
      </c>
      <c r="Q23" s="49">
        <f t="shared" si="2"/>
        <v>9</v>
      </c>
      <c r="R23" s="49">
        <f t="shared" si="3"/>
        <v>5.6</v>
      </c>
      <c r="S23" s="49">
        <f t="shared" si="4"/>
        <v>12.454545454545455</v>
      </c>
      <c r="T23" s="49">
        <f t="shared" si="5"/>
        <v>13.5</v>
      </c>
      <c r="U23" s="49">
        <f t="shared" si="6"/>
        <v>13</v>
      </c>
      <c r="V23" s="50">
        <f t="shared" si="7"/>
        <v>16.5</v>
      </c>
      <c r="W23" s="51">
        <f t="shared" si="8"/>
        <v>11.108108108108109</v>
      </c>
      <c r="X23" s="49">
        <v>11.972972972972974</v>
      </c>
      <c r="Y23" s="90">
        <v>7.945945945945946</v>
      </c>
      <c r="Z23" s="167">
        <v>6.64</v>
      </c>
      <c r="AA23" s="168">
        <v>8.19</v>
      </c>
      <c r="AB23" s="54">
        <v>5.57</v>
      </c>
    </row>
    <row r="24" spans="1:28" s="178" customFormat="1" ht="13.5" customHeight="1">
      <c r="A24" s="480"/>
      <c r="B24" s="18" t="s">
        <v>19</v>
      </c>
      <c r="C24" s="41">
        <v>7</v>
      </c>
      <c r="D24" s="42">
        <v>37</v>
      </c>
      <c r="E24" s="42">
        <v>40</v>
      </c>
      <c r="F24" s="42">
        <v>170</v>
      </c>
      <c r="G24" s="42">
        <v>31</v>
      </c>
      <c r="H24" s="42">
        <v>28</v>
      </c>
      <c r="I24" s="43">
        <v>47</v>
      </c>
      <c r="J24" s="44">
        <f t="shared" si="0"/>
        <v>360</v>
      </c>
      <c r="K24" s="42">
        <v>356</v>
      </c>
      <c r="L24" s="88">
        <v>415</v>
      </c>
      <c r="M24" s="41">
        <v>19578</v>
      </c>
      <c r="N24" s="42">
        <v>25824</v>
      </c>
      <c r="O24" s="47">
        <v>21167</v>
      </c>
      <c r="P24" s="48">
        <f t="shared" si="1"/>
        <v>2.3333333333333335</v>
      </c>
      <c r="Q24" s="49">
        <f t="shared" si="2"/>
        <v>6.166666666666667</v>
      </c>
      <c r="R24" s="49">
        <f t="shared" si="3"/>
        <v>8</v>
      </c>
      <c r="S24" s="49">
        <f t="shared" si="4"/>
        <v>15.454545454545455</v>
      </c>
      <c r="T24" s="49">
        <f t="shared" si="5"/>
        <v>7.75</v>
      </c>
      <c r="U24" s="49">
        <f t="shared" si="6"/>
        <v>7</v>
      </c>
      <c r="V24" s="50">
        <f t="shared" si="7"/>
        <v>11.75</v>
      </c>
      <c r="W24" s="51">
        <f t="shared" si="8"/>
        <v>9.72972972972973</v>
      </c>
      <c r="X24" s="49">
        <v>9.621621621621621</v>
      </c>
      <c r="Y24" s="90">
        <v>11.216216216216216</v>
      </c>
      <c r="Z24" s="167">
        <v>6.23</v>
      </c>
      <c r="AA24" s="168">
        <v>8.5</v>
      </c>
      <c r="AB24" s="54">
        <v>6.98</v>
      </c>
    </row>
    <row r="25" spans="1:28" s="178" customFormat="1" ht="13.5" customHeight="1">
      <c r="A25" s="480"/>
      <c r="B25" s="18" t="s">
        <v>20</v>
      </c>
      <c r="C25" s="41">
        <v>18</v>
      </c>
      <c r="D25" s="42">
        <v>36</v>
      </c>
      <c r="E25" s="42">
        <v>32</v>
      </c>
      <c r="F25" s="42">
        <v>128</v>
      </c>
      <c r="G25" s="42">
        <v>35</v>
      </c>
      <c r="H25" s="42">
        <v>21</v>
      </c>
      <c r="I25" s="43">
        <v>31</v>
      </c>
      <c r="J25" s="44">
        <f t="shared" si="0"/>
        <v>301</v>
      </c>
      <c r="K25" s="42">
        <v>330</v>
      </c>
      <c r="L25" s="88">
        <v>420</v>
      </c>
      <c r="M25" s="41">
        <v>18965</v>
      </c>
      <c r="N25" s="42">
        <v>21985</v>
      </c>
      <c r="O25" s="47">
        <v>20554</v>
      </c>
      <c r="P25" s="48">
        <f t="shared" si="1"/>
        <v>6</v>
      </c>
      <c r="Q25" s="49">
        <f t="shared" si="2"/>
        <v>6</v>
      </c>
      <c r="R25" s="49">
        <f t="shared" si="3"/>
        <v>6.4</v>
      </c>
      <c r="S25" s="49">
        <f t="shared" si="4"/>
        <v>11.636363636363637</v>
      </c>
      <c r="T25" s="49">
        <f t="shared" si="5"/>
        <v>8.75</v>
      </c>
      <c r="U25" s="49">
        <f t="shared" si="6"/>
        <v>5.25</v>
      </c>
      <c r="V25" s="50">
        <f t="shared" si="7"/>
        <v>7.75</v>
      </c>
      <c r="W25" s="51">
        <f t="shared" si="8"/>
        <v>8.135135135135135</v>
      </c>
      <c r="X25" s="49">
        <v>8.91891891891892</v>
      </c>
      <c r="Y25" s="90">
        <v>11.35135135135135</v>
      </c>
      <c r="Z25" s="167">
        <v>6.04</v>
      </c>
      <c r="AA25" s="168">
        <v>7.24</v>
      </c>
      <c r="AB25" s="54">
        <v>6.8</v>
      </c>
    </row>
    <row r="26" spans="1:28" s="178" customFormat="1" ht="13.5" customHeight="1">
      <c r="A26" s="489">
        <v>6</v>
      </c>
      <c r="B26" s="17" t="s">
        <v>21</v>
      </c>
      <c r="C26" s="128">
        <v>12</v>
      </c>
      <c r="D26" s="129">
        <v>29</v>
      </c>
      <c r="E26" s="129">
        <v>23</v>
      </c>
      <c r="F26" s="129">
        <v>125</v>
      </c>
      <c r="G26" s="129">
        <v>24</v>
      </c>
      <c r="H26" s="129">
        <v>26</v>
      </c>
      <c r="I26" s="130">
        <v>14</v>
      </c>
      <c r="J26" s="74">
        <f t="shared" si="0"/>
        <v>253</v>
      </c>
      <c r="K26" s="129">
        <v>289</v>
      </c>
      <c r="L26" s="92">
        <v>362</v>
      </c>
      <c r="M26" s="128">
        <v>18860</v>
      </c>
      <c r="N26" s="129">
        <v>21933</v>
      </c>
      <c r="O26" s="79">
        <v>17467</v>
      </c>
      <c r="P26" s="80">
        <f t="shared" si="1"/>
        <v>4</v>
      </c>
      <c r="Q26" s="81">
        <f t="shared" si="2"/>
        <v>4.833333333333333</v>
      </c>
      <c r="R26" s="81">
        <f t="shared" si="3"/>
        <v>4.6</v>
      </c>
      <c r="S26" s="81">
        <f t="shared" si="4"/>
        <v>11.363636363636363</v>
      </c>
      <c r="T26" s="81">
        <f t="shared" si="5"/>
        <v>6</v>
      </c>
      <c r="U26" s="81">
        <f t="shared" si="6"/>
        <v>6.5</v>
      </c>
      <c r="V26" s="82">
        <f t="shared" si="7"/>
        <v>3.5</v>
      </c>
      <c r="W26" s="83">
        <f t="shared" si="8"/>
        <v>6.837837837837838</v>
      </c>
      <c r="X26" s="81">
        <v>7.8108108108108105</v>
      </c>
      <c r="Y26" s="94">
        <v>9.783783783783784</v>
      </c>
      <c r="Z26" s="171">
        <v>6.01</v>
      </c>
      <c r="AA26" s="172">
        <v>7.21</v>
      </c>
      <c r="AB26" s="86">
        <v>5.76</v>
      </c>
    </row>
    <row r="27" spans="1:28" s="178" customFormat="1" ht="13.5" customHeight="1">
      <c r="A27" s="477"/>
      <c r="B27" s="18" t="s">
        <v>22</v>
      </c>
      <c r="C27" s="41">
        <v>9</v>
      </c>
      <c r="D27" s="42">
        <v>33</v>
      </c>
      <c r="E27" s="42">
        <v>27</v>
      </c>
      <c r="F27" s="42">
        <v>118</v>
      </c>
      <c r="G27" s="42">
        <v>26</v>
      </c>
      <c r="H27" s="42">
        <v>21</v>
      </c>
      <c r="I27" s="43">
        <v>23</v>
      </c>
      <c r="J27" s="44">
        <f t="shared" si="0"/>
        <v>257</v>
      </c>
      <c r="K27" s="42">
        <v>331</v>
      </c>
      <c r="L27" s="88">
        <v>424</v>
      </c>
      <c r="M27" s="41">
        <v>17651</v>
      </c>
      <c r="N27" s="42">
        <v>20375</v>
      </c>
      <c r="O27" s="47">
        <v>17185</v>
      </c>
      <c r="P27" s="48">
        <f t="shared" si="1"/>
        <v>3</v>
      </c>
      <c r="Q27" s="49">
        <f t="shared" si="2"/>
        <v>5.5</v>
      </c>
      <c r="R27" s="49">
        <f t="shared" si="3"/>
        <v>5.4</v>
      </c>
      <c r="S27" s="49">
        <f t="shared" si="4"/>
        <v>10.727272727272727</v>
      </c>
      <c r="T27" s="49">
        <f t="shared" si="5"/>
        <v>6.5</v>
      </c>
      <c r="U27" s="49">
        <f t="shared" si="6"/>
        <v>5.25</v>
      </c>
      <c r="V27" s="166">
        <f t="shared" si="7"/>
        <v>5.75</v>
      </c>
      <c r="W27" s="51">
        <f t="shared" si="8"/>
        <v>6.945945945945946</v>
      </c>
      <c r="X27" s="49">
        <v>8.945945945945946</v>
      </c>
      <c r="Y27" s="90">
        <v>11.45945945945946</v>
      </c>
      <c r="Z27" s="167">
        <v>5.61</v>
      </c>
      <c r="AA27" s="168">
        <v>6.7</v>
      </c>
      <c r="AB27" s="54">
        <v>5.67</v>
      </c>
    </row>
    <row r="28" spans="1:28" s="178" customFormat="1" ht="13.5" customHeight="1">
      <c r="A28" s="477"/>
      <c r="B28" s="18" t="s">
        <v>23</v>
      </c>
      <c r="C28" s="41">
        <v>11</v>
      </c>
      <c r="D28" s="42">
        <v>28</v>
      </c>
      <c r="E28" s="42">
        <v>18</v>
      </c>
      <c r="F28" s="42">
        <v>95</v>
      </c>
      <c r="G28" s="42">
        <v>32</v>
      </c>
      <c r="H28" s="42">
        <v>19</v>
      </c>
      <c r="I28" s="43">
        <v>19</v>
      </c>
      <c r="J28" s="44">
        <f t="shared" si="0"/>
        <v>222</v>
      </c>
      <c r="K28" s="42">
        <v>241</v>
      </c>
      <c r="L28" s="88">
        <v>385</v>
      </c>
      <c r="M28" s="41">
        <v>15300</v>
      </c>
      <c r="N28" s="42">
        <v>17353</v>
      </c>
      <c r="O28" s="47">
        <v>15223</v>
      </c>
      <c r="P28" s="48">
        <f t="shared" si="1"/>
        <v>3.6666666666666665</v>
      </c>
      <c r="Q28" s="49">
        <f t="shared" si="2"/>
        <v>4.666666666666667</v>
      </c>
      <c r="R28" s="49">
        <f t="shared" si="3"/>
        <v>3.6</v>
      </c>
      <c r="S28" s="49">
        <f t="shared" si="4"/>
        <v>8.636363636363637</v>
      </c>
      <c r="T28" s="49">
        <f t="shared" si="5"/>
        <v>8</v>
      </c>
      <c r="U28" s="49">
        <f t="shared" si="6"/>
        <v>4.75</v>
      </c>
      <c r="V28" s="166">
        <f t="shared" si="7"/>
        <v>4.75</v>
      </c>
      <c r="W28" s="51">
        <f t="shared" si="8"/>
        <v>6</v>
      </c>
      <c r="X28" s="49">
        <v>6.513513513513513</v>
      </c>
      <c r="Y28" s="90">
        <v>10.405405405405405</v>
      </c>
      <c r="Z28" s="167">
        <v>4.87</v>
      </c>
      <c r="AA28" s="168">
        <v>5.71</v>
      </c>
      <c r="AB28" s="54">
        <v>5.02</v>
      </c>
    </row>
    <row r="29" spans="1:28" s="178" customFormat="1" ht="13.5" customHeight="1">
      <c r="A29" s="477"/>
      <c r="B29" s="18" t="s">
        <v>24</v>
      </c>
      <c r="C29" s="41">
        <v>13</v>
      </c>
      <c r="D29" s="42">
        <v>28</v>
      </c>
      <c r="E29" s="42">
        <v>23</v>
      </c>
      <c r="F29" s="42">
        <v>76</v>
      </c>
      <c r="G29" s="42">
        <v>20</v>
      </c>
      <c r="H29" s="42">
        <v>16</v>
      </c>
      <c r="I29" s="43">
        <v>11</v>
      </c>
      <c r="J29" s="44">
        <f t="shared" si="0"/>
        <v>187</v>
      </c>
      <c r="K29" s="42">
        <v>214</v>
      </c>
      <c r="L29" s="88">
        <v>299</v>
      </c>
      <c r="M29" s="41">
        <v>13924</v>
      </c>
      <c r="N29" s="42">
        <v>14252</v>
      </c>
      <c r="O29" s="47">
        <v>13411</v>
      </c>
      <c r="P29" s="48">
        <f t="shared" si="1"/>
        <v>4.333333333333333</v>
      </c>
      <c r="Q29" s="49">
        <f t="shared" si="2"/>
        <v>4.666666666666667</v>
      </c>
      <c r="R29" s="49">
        <f t="shared" si="3"/>
        <v>4.6</v>
      </c>
      <c r="S29" s="49">
        <f t="shared" si="4"/>
        <v>6.909090909090909</v>
      </c>
      <c r="T29" s="49">
        <f t="shared" si="5"/>
        <v>5</v>
      </c>
      <c r="U29" s="49">
        <f t="shared" si="6"/>
        <v>4</v>
      </c>
      <c r="V29" s="166">
        <f t="shared" si="7"/>
        <v>2.75</v>
      </c>
      <c r="W29" s="51">
        <f t="shared" si="8"/>
        <v>5.054054054054054</v>
      </c>
      <c r="X29" s="49">
        <v>5.783783783783784</v>
      </c>
      <c r="Y29" s="90">
        <v>8.08108108108108</v>
      </c>
      <c r="Z29" s="167">
        <v>4.43</v>
      </c>
      <c r="AA29" s="168">
        <v>4.7</v>
      </c>
      <c r="AB29" s="54">
        <v>4.43</v>
      </c>
    </row>
    <row r="30" spans="1:28" s="178" customFormat="1" ht="13.5" customHeight="1">
      <c r="A30" s="478"/>
      <c r="B30" s="174">
        <v>26</v>
      </c>
      <c r="C30" s="56">
        <v>14</v>
      </c>
      <c r="D30" s="57">
        <v>21</v>
      </c>
      <c r="E30" s="57">
        <v>15</v>
      </c>
      <c r="F30" s="57">
        <v>82</v>
      </c>
      <c r="G30" s="57">
        <v>12</v>
      </c>
      <c r="H30" s="57">
        <v>17</v>
      </c>
      <c r="I30" s="58">
        <v>5</v>
      </c>
      <c r="J30" s="59">
        <f t="shared" si="0"/>
        <v>166</v>
      </c>
      <c r="K30" s="57">
        <v>177</v>
      </c>
      <c r="L30" s="175">
        <v>206</v>
      </c>
      <c r="M30" s="56">
        <v>11956</v>
      </c>
      <c r="N30" s="57">
        <v>12608</v>
      </c>
      <c r="O30" s="62">
        <v>12299</v>
      </c>
      <c r="P30" s="63">
        <f t="shared" si="1"/>
        <v>4.666666666666667</v>
      </c>
      <c r="Q30" s="64">
        <f t="shared" si="2"/>
        <v>3.5</v>
      </c>
      <c r="R30" s="64">
        <f t="shared" si="3"/>
        <v>3</v>
      </c>
      <c r="S30" s="64">
        <f t="shared" si="4"/>
        <v>7.454545454545454</v>
      </c>
      <c r="T30" s="64">
        <f t="shared" si="5"/>
        <v>3</v>
      </c>
      <c r="U30" s="64">
        <f t="shared" si="6"/>
        <v>4.25</v>
      </c>
      <c r="V30" s="169">
        <f t="shared" si="7"/>
        <v>1.25</v>
      </c>
      <c r="W30" s="66">
        <f t="shared" si="8"/>
        <v>4.486486486486487</v>
      </c>
      <c r="X30" s="64">
        <v>4.783783783783784</v>
      </c>
      <c r="Y30" s="177">
        <v>5.5675675675675675</v>
      </c>
      <c r="Z30" s="179">
        <v>3.81</v>
      </c>
      <c r="AA30" s="180">
        <v>4.15</v>
      </c>
      <c r="AB30" s="69">
        <v>4.05</v>
      </c>
    </row>
    <row r="31" spans="1:28" s="178" customFormat="1" ht="13.5" customHeight="1">
      <c r="A31" s="489">
        <v>7</v>
      </c>
      <c r="B31" s="18" t="s">
        <v>26</v>
      </c>
      <c r="C31" s="41">
        <v>5</v>
      </c>
      <c r="D31" s="42">
        <v>20</v>
      </c>
      <c r="E31" s="42">
        <v>5</v>
      </c>
      <c r="F31" s="42">
        <v>67</v>
      </c>
      <c r="G31" s="42">
        <v>16</v>
      </c>
      <c r="H31" s="42">
        <v>6</v>
      </c>
      <c r="I31" s="43">
        <v>4</v>
      </c>
      <c r="J31" s="44">
        <f t="shared" si="0"/>
        <v>123</v>
      </c>
      <c r="K31" s="42">
        <v>178</v>
      </c>
      <c r="L31" s="88">
        <v>208</v>
      </c>
      <c r="M31" s="41">
        <v>10790</v>
      </c>
      <c r="N31" s="42">
        <v>11592</v>
      </c>
      <c r="O31" s="47">
        <v>11480</v>
      </c>
      <c r="P31" s="48">
        <f t="shared" si="1"/>
        <v>1.6666666666666667</v>
      </c>
      <c r="Q31" s="49">
        <f t="shared" si="2"/>
        <v>3.3333333333333335</v>
      </c>
      <c r="R31" s="49">
        <f t="shared" si="3"/>
        <v>1</v>
      </c>
      <c r="S31" s="49">
        <f t="shared" si="4"/>
        <v>6.090909090909091</v>
      </c>
      <c r="T31" s="49">
        <f t="shared" si="5"/>
        <v>4</v>
      </c>
      <c r="U31" s="49">
        <f t="shared" si="6"/>
        <v>1.5</v>
      </c>
      <c r="V31" s="50">
        <f t="shared" si="7"/>
        <v>1</v>
      </c>
      <c r="W31" s="51">
        <f t="shared" si="8"/>
        <v>3.324324324324324</v>
      </c>
      <c r="X31" s="49">
        <v>4.8108108108108105</v>
      </c>
      <c r="Y31" s="90">
        <v>5.621621621621622</v>
      </c>
      <c r="Z31" s="167">
        <v>3.43</v>
      </c>
      <c r="AA31" s="168">
        <v>3.81</v>
      </c>
      <c r="AB31" s="54">
        <v>3.79</v>
      </c>
    </row>
    <row r="32" spans="1:28" s="178" customFormat="1" ht="13.5" customHeight="1">
      <c r="A32" s="477"/>
      <c r="B32" s="18" t="s">
        <v>27</v>
      </c>
      <c r="C32" s="41">
        <v>13</v>
      </c>
      <c r="D32" s="42">
        <v>21</v>
      </c>
      <c r="E32" s="42">
        <v>7</v>
      </c>
      <c r="F32" s="42">
        <v>72</v>
      </c>
      <c r="G32" s="42">
        <v>18</v>
      </c>
      <c r="H32" s="42">
        <v>3</v>
      </c>
      <c r="I32" s="43">
        <v>8</v>
      </c>
      <c r="J32" s="44">
        <f t="shared" si="0"/>
        <v>142</v>
      </c>
      <c r="K32" s="42">
        <v>182</v>
      </c>
      <c r="L32" s="88">
        <v>176</v>
      </c>
      <c r="M32" s="41">
        <v>10260</v>
      </c>
      <c r="N32" s="42">
        <v>10734</v>
      </c>
      <c r="O32" s="47">
        <v>11053</v>
      </c>
      <c r="P32" s="48">
        <f t="shared" si="1"/>
        <v>4.333333333333333</v>
      </c>
      <c r="Q32" s="49">
        <f t="shared" si="2"/>
        <v>3.5</v>
      </c>
      <c r="R32" s="49">
        <f t="shared" si="3"/>
        <v>1.4</v>
      </c>
      <c r="S32" s="49">
        <f t="shared" si="4"/>
        <v>6.545454545454546</v>
      </c>
      <c r="T32" s="49">
        <f t="shared" si="5"/>
        <v>4.5</v>
      </c>
      <c r="U32" s="49">
        <f t="shared" si="6"/>
        <v>0.75</v>
      </c>
      <c r="V32" s="50">
        <f t="shared" si="7"/>
        <v>2</v>
      </c>
      <c r="W32" s="51">
        <f t="shared" si="8"/>
        <v>3.8378378378378377</v>
      </c>
      <c r="X32" s="49">
        <v>4.918918918918919</v>
      </c>
      <c r="Y32" s="90">
        <v>4.756756756756757</v>
      </c>
      <c r="Z32" s="167">
        <v>3.27</v>
      </c>
      <c r="AA32" s="168">
        <v>3.55</v>
      </c>
      <c r="AB32" s="54">
        <v>3.65</v>
      </c>
    </row>
    <row r="33" spans="1:28" s="178" customFormat="1" ht="13.5" customHeight="1">
      <c r="A33" s="477"/>
      <c r="B33" s="18" t="s">
        <v>28</v>
      </c>
      <c r="C33" s="41">
        <v>12</v>
      </c>
      <c r="D33" s="42">
        <v>15</v>
      </c>
      <c r="E33" s="42">
        <v>12</v>
      </c>
      <c r="F33" s="42">
        <v>69</v>
      </c>
      <c r="G33" s="42">
        <v>12</v>
      </c>
      <c r="H33" s="42">
        <v>2</v>
      </c>
      <c r="I33" s="43">
        <v>7</v>
      </c>
      <c r="J33" s="44">
        <f t="shared" si="0"/>
        <v>129</v>
      </c>
      <c r="K33" s="42">
        <v>121</v>
      </c>
      <c r="L33" s="88">
        <v>180</v>
      </c>
      <c r="M33" s="41">
        <v>8317</v>
      </c>
      <c r="N33" s="42">
        <v>8369</v>
      </c>
      <c r="O33" s="47">
        <v>10201</v>
      </c>
      <c r="P33" s="48">
        <f t="shared" si="1"/>
        <v>4</v>
      </c>
      <c r="Q33" s="49">
        <f t="shared" si="2"/>
        <v>2.5</v>
      </c>
      <c r="R33" s="49">
        <f t="shared" si="3"/>
        <v>2.4</v>
      </c>
      <c r="S33" s="49">
        <f t="shared" si="4"/>
        <v>6.2727272727272725</v>
      </c>
      <c r="T33" s="49">
        <f t="shared" si="5"/>
        <v>3</v>
      </c>
      <c r="U33" s="49">
        <f t="shared" si="6"/>
        <v>0.5</v>
      </c>
      <c r="V33" s="50">
        <f t="shared" si="7"/>
        <v>1.75</v>
      </c>
      <c r="W33" s="51">
        <f t="shared" si="8"/>
        <v>3.4864864864864864</v>
      </c>
      <c r="X33" s="49">
        <v>3.27027027027027</v>
      </c>
      <c r="Y33" s="90">
        <v>4.864864864864865</v>
      </c>
      <c r="Z33" s="167">
        <v>2.65</v>
      </c>
      <c r="AA33" s="168">
        <v>2.76</v>
      </c>
      <c r="AB33" s="54">
        <v>3.38</v>
      </c>
    </row>
    <row r="34" spans="1:28" s="178" customFormat="1" ht="13.5" customHeight="1">
      <c r="A34" s="478"/>
      <c r="B34" s="18" t="s">
        <v>29</v>
      </c>
      <c r="C34" s="41">
        <v>17</v>
      </c>
      <c r="D34" s="42">
        <v>19</v>
      </c>
      <c r="E34" s="42">
        <v>11</v>
      </c>
      <c r="F34" s="42">
        <v>61</v>
      </c>
      <c r="G34" s="42">
        <v>20</v>
      </c>
      <c r="H34" s="42">
        <v>1</v>
      </c>
      <c r="I34" s="43">
        <v>3</v>
      </c>
      <c r="J34" s="44">
        <f t="shared" si="0"/>
        <v>132</v>
      </c>
      <c r="K34" s="42">
        <v>119</v>
      </c>
      <c r="L34" s="88">
        <v>149</v>
      </c>
      <c r="M34" s="41">
        <v>8821</v>
      </c>
      <c r="N34" s="42">
        <v>9022</v>
      </c>
      <c r="O34" s="47">
        <v>8658</v>
      </c>
      <c r="P34" s="48">
        <f t="shared" si="1"/>
        <v>5.666666666666667</v>
      </c>
      <c r="Q34" s="49">
        <f t="shared" si="2"/>
        <v>3.1666666666666665</v>
      </c>
      <c r="R34" s="49">
        <f t="shared" si="3"/>
        <v>2.2</v>
      </c>
      <c r="S34" s="49">
        <f t="shared" si="4"/>
        <v>5.545454545454546</v>
      </c>
      <c r="T34" s="49">
        <f t="shared" si="5"/>
        <v>5</v>
      </c>
      <c r="U34" s="49">
        <f t="shared" si="6"/>
        <v>0.25</v>
      </c>
      <c r="V34" s="50">
        <f t="shared" si="7"/>
        <v>0.75</v>
      </c>
      <c r="W34" s="51">
        <f t="shared" si="8"/>
        <v>3.5675675675675675</v>
      </c>
      <c r="X34" s="49">
        <v>3.2162162162162162</v>
      </c>
      <c r="Y34" s="90">
        <v>4.027027027027027</v>
      </c>
      <c r="Z34" s="167">
        <v>2.81</v>
      </c>
      <c r="AA34" s="168">
        <v>2.97</v>
      </c>
      <c r="AB34" s="54">
        <v>2.86</v>
      </c>
    </row>
    <row r="35" spans="1:28" s="178" customFormat="1" ht="13.5" customHeight="1">
      <c r="A35" s="480">
        <v>8</v>
      </c>
      <c r="B35" s="17" t="s">
        <v>30</v>
      </c>
      <c r="C35" s="128">
        <v>11</v>
      </c>
      <c r="D35" s="129">
        <v>22</v>
      </c>
      <c r="E35" s="129">
        <v>15</v>
      </c>
      <c r="F35" s="129">
        <v>61</v>
      </c>
      <c r="G35" s="129">
        <v>15</v>
      </c>
      <c r="H35" s="129">
        <v>7</v>
      </c>
      <c r="I35" s="130">
        <v>1</v>
      </c>
      <c r="J35" s="74">
        <f t="shared" si="0"/>
        <v>132</v>
      </c>
      <c r="K35" s="129">
        <v>129</v>
      </c>
      <c r="L35" s="92">
        <v>156</v>
      </c>
      <c r="M35" s="128">
        <v>8576</v>
      </c>
      <c r="N35" s="129">
        <v>8764</v>
      </c>
      <c r="O35" s="79">
        <v>9233</v>
      </c>
      <c r="P35" s="80">
        <f t="shared" si="1"/>
        <v>3.6666666666666665</v>
      </c>
      <c r="Q35" s="81">
        <f t="shared" si="2"/>
        <v>3.6666666666666665</v>
      </c>
      <c r="R35" s="81">
        <f t="shared" si="3"/>
        <v>3</v>
      </c>
      <c r="S35" s="81">
        <f t="shared" si="4"/>
        <v>5.545454545454546</v>
      </c>
      <c r="T35" s="81">
        <f t="shared" si="5"/>
        <v>3.75</v>
      </c>
      <c r="U35" s="81">
        <f t="shared" si="6"/>
        <v>1.75</v>
      </c>
      <c r="V35" s="82">
        <f t="shared" si="7"/>
        <v>0.25</v>
      </c>
      <c r="W35" s="83">
        <f t="shared" si="8"/>
        <v>3.5675675675675675</v>
      </c>
      <c r="X35" s="81">
        <v>3.4864864864864864</v>
      </c>
      <c r="Y35" s="94">
        <v>4.216216216216216</v>
      </c>
      <c r="Z35" s="171">
        <v>2.74</v>
      </c>
      <c r="AA35" s="172">
        <v>2.9</v>
      </c>
      <c r="AB35" s="86">
        <v>3.05</v>
      </c>
    </row>
    <row r="36" spans="1:28" s="178" customFormat="1" ht="13.5" customHeight="1">
      <c r="A36" s="480"/>
      <c r="B36" s="18" t="s">
        <v>31</v>
      </c>
      <c r="C36" s="41">
        <v>6</v>
      </c>
      <c r="D36" s="42">
        <v>17</v>
      </c>
      <c r="E36" s="42">
        <v>4</v>
      </c>
      <c r="F36" s="42">
        <v>61</v>
      </c>
      <c r="G36" s="42">
        <v>12</v>
      </c>
      <c r="H36" s="42">
        <v>3</v>
      </c>
      <c r="I36" s="43">
        <v>6</v>
      </c>
      <c r="J36" s="44">
        <f t="shared" si="0"/>
        <v>109</v>
      </c>
      <c r="K36" s="42">
        <v>114</v>
      </c>
      <c r="L36" s="88">
        <v>128</v>
      </c>
      <c r="M36" s="41">
        <v>7202</v>
      </c>
      <c r="N36" s="42">
        <v>7175</v>
      </c>
      <c r="O36" s="47">
        <v>8883</v>
      </c>
      <c r="P36" s="48">
        <f t="shared" si="1"/>
        <v>2</v>
      </c>
      <c r="Q36" s="49">
        <f t="shared" si="2"/>
        <v>2.8333333333333335</v>
      </c>
      <c r="R36" s="49">
        <f t="shared" si="3"/>
        <v>0.8</v>
      </c>
      <c r="S36" s="49">
        <f t="shared" si="4"/>
        <v>5.545454545454546</v>
      </c>
      <c r="T36" s="49">
        <f t="shared" si="5"/>
        <v>3</v>
      </c>
      <c r="U36" s="49">
        <f t="shared" si="6"/>
        <v>0.75</v>
      </c>
      <c r="V36" s="166">
        <f t="shared" si="7"/>
        <v>1.5</v>
      </c>
      <c r="W36" s="51">
        <f t="shared" si="8"/>
        <v>2.945945945945946</v>
      </c>
      <c r="X36" s="49">
        <v>3.081081081081081</v>
      </c>
      <c r="Y36" s="90">
        <v>3.4594594594594597</v>
      </c>
      <c r="Z36" s="167">
        <v>2.34</v>
      </c>
      <c r="AA36" s="168">
        <v>2.42</v>
      </c>
      <c r="AB36" s="54">
        <v>2.95</v>
      </c>
    </row>
    <row r="37" spans="1:28" s="178" customFormat="1" ht="13.5" customHeight="1">
      <c r="A37" s="480"/>
      <c r="B37" s="18" t="s">
        <v>32</v>
      </c>
      <c r="C37" s="41">
        <v>12</v>
      </c>
      <c r="D37" s="42">
        <v>17</v>
      </c>
      <c r="E37" s="42">
        <v>11</v>
      </c>
      <c r="F37" s="42">
        <v>48</v>
      </c>
      <c r="G37" s="42">
        <v>11</v>
      </c>
      <c r="H37" s="42">
        <v>2</v>
      </c>
      <c r="I37" s="43">
        <v>3</v>
      </c>
      <c r="J37" s="44">
        <f aca="true" t="shared" si="9" ref="J37:J57">SUM(C37:I37)</f>
        <v>104</v>
      </c>
      <c r="K37" s="42">
        <v>134</v>
      </c>
      <c r="L37" s="88">
        <v>114</v>
      </c>
      <c r="M37" s="41">
        <v>6898</v>
      </c>
      <c r="N37" s="42">
        <v>8182</v>
      </c>
      <c r="O37" s="47">
        <v>6498</v>
      </c>
      <c r="P37" s="48">
        <f aca="true" t="shared" si="10" ref="P37:P56">C37/3</f>
        <v>4</v>
      </c>
      <c r="Q37" s="49">
        <f aca="true" t="shared" si="11" ref="Q37:Q56">D37/6</f>
        <v>2.8333333333333335</v>
      </c>
      <c r="R37" s="49">
        <f aca="true" t="shared" si="12" ref="R37:R56">E37/5</f>
        <v>2.2</v>
      </c>
      <c r="S37" s="49">
        <f aca="true" t="shared" si="13" ref="S37:S56">F37/11</f>
        <v>4.363636363636363</v>
      </c>
      <c r="T37" s="49">
        <f aca="true" t="shared" si="14" ref="T37:T56">G37/4</f>
        <v>2.75</v>
      </c>
      <c r="U37" s="49">
        <f aca="true" t="shared" si="15" ref="U37:U56">H37/4</f>
        <v>0.5</v>
      </c>
      <c r="V37" s="166">
        <f aca="true" t="shared" si="16" ref="V37:V56">I37/4</f>
        <v>0.75</v>
      </c>
      <c r="W37" s="51">
        <f aca="true" t="shared" si="17" ref="W37:W57">J37/37</f>
        <v>2.810810810810811</v>
      </c>
      <c r="X37" s="49">
        <v>3.6216216216216215</v>
      </c>
      <c r="Y37" s="90">
        <v>3.081081081081081</v>
      </c>
      <c r="Z37" s="167">
        <v>2.25</v>
      </c>
      <c r="AA37" s="168">
        <v>2.74</v>
      </c>
      <c r="AB37" s="54">
        <v>2.23</v>
      </c>
    </row>
    <row r="38" spans="1:28" s="178" customFormat="1" ht="13.5" customHeight="1">
      <c r="A38" s="480"/>
      <c r="B38" s="18" t="s">
        <v>33</v>
      </c>
      <c r="C38" s="41">
        <v>8</v>
      </c>
      <c r="D38" s="42">
        <v>23</v>
      </c>
      <c r="E38" s="42">
        <v>15</v>
      </c>
      <c r="F38" s="42">
        <v>50</v>
      </c>
      <c r="G38" s="42">
        <v>12</v>
      </c>
      <c r="H38" s="42">
        <v>11</v>
      </c>
      <c r="I38" s="43">
        <v>9</v>
      </c>
      <c r="J38" s="44">
        <f t="shared" si="9"/>
        <v>128</v>
      </c>
      <c r="K38" s="42">
        <v>136</v>
      </c>
      <c r="L38" s="88">
        <v>164</v>
      </c>
      <c r="M38" s="41">
        <v>8107</v>
      </c>
      <c r="N38" s="42">
        <v>9033</v>
      </c>
      <c r="O38" s="47">
        <v>8877</v>
      </c>
      <c r="P38" s="48">
        <f t="shared" si="10"/>
        <v>2.6666666666666665</v>
      </c>
      <c r="Q38" s="49">
        <f t="shared" si="11"/>
        <v>3.8333333333333335</v>
      </c>
      <c r="R38" s="49">
        <f t="shared" si="12"/>
        <v>3</v>
      </c>
      <c r="S38" s="49">
        <f t="shared" si="13"/>
        <v>4.545454545454546</v>
      </c>
      <c r="T38" s="49">
        <f t="shared" si="14"/>
        <v>3</v>
      </c>
      <c r="U38" s="49">
        <f t="shared" si="15"/>
        <v>2.75</v>
      </c>
      <c r="V38" s="166">
        <f t="shared" si="16"/>
        <v>2.25</v>
      </c>
      <c r="W38" s="51">
        <f t="shared" si="17"/>
        <v>3.4594594594594597</v>
      </c>
      <c r="X38" s="49">
        <v>3.675675675675676</v>
      </c>
      <c r="Y38" s="90">
        <v>4.4324324324324325</v>
      </c>
      <c r="Z38" s="167">
        <v>2.6</v>
      </c>
      <c r="AA38" s="168">
        <v>3</v>
      </c>
      <c r="AB38" s="54">
        <v>2.97</v>
      </c>
    </row>
    <row r="39" spans="1:28" s="178" customFormat="1" ht="13.5" customHeight="1">
      <c r="A39" s="480">
        <v>9</v>
      </c>
      <c r="B39" s="17" t="s">
        <v>34</v>
      </c>
      <c r="C39" s="128">
        <v>15</v>
      </c>
      <c r="D39" s="129">
        <v>36</v>
      </c>
      <c r="E39" s="129">
        <v>9</v>
      </c>
      <c r="F39" s="129">
        <v>67</v>
      </c>
      <c r="G39" s="129">
        <v>9</v>
      </c>
      <c r="H39" s="129">
        <v>12</v>
      </c>
      <c r="I39" s="130">
        <v>6</v>
      </c>
      <c r="J39" s="74">
        <f t="shared" si="9"/>
        <v>154</v>
      </c>
      <c r="K39" s="129">
        <v>141</v>
      </c>
      <c r="L39" s="92">
        <v>127</v>
      </c>
      <c r="M39" s="128">
        <v>8246</v>
      </c>
      <c r="N39" s="129">
        <v>9749</v>
      </c>
      <c r="O39" s="79">
        <v>8294</v>
      </c>
      <c r="P39" s="80">
        <f t="shared" si="10"/>
        <v>5</v>
      </c>
      <c r="Q39" s="81">
        <f t="shared" si="11"/>
        <v>6</v>
      </c>
      <c r="R39" s="81">
        <f t="shared" si="12"/>
        <v>1.8</v>
      </c>
      <c r="S39" s="81">
        <f t="shared" si="13"/>
        <v>6.090909090909091</v>
      </c>
      <c r="T39" s="81">
        <f t="shared" si="14"/>
        <v>2.25</v>
      </c>
      <c r="U39" s="81">
        <f t="shared" si="15"/>
        <v>3</v>
      </c>
      <c r="V39" s="282">
        <f t="shared" si="16"/>
        <v>1.5</v>
      </c>
      <c r="W39" s="83">
        <f t="shared" si="17"/>
        <v>4.162162162162162</v>
      </c>
      <c r="X39" s="81">
        <v>3.810810810810811</v>
      </c>
      <c r="Y39" s="94">
        <v>3.4324324324324325</v>
      </c>
      <c r="Z39" s="171">
        <v>2.63</v>
      </c>
      <c r="AA39" s="172">
        <v>3.21</v>
      </c>
      <c r="AB39" s="86">
        <v>2.74</v>
      </c>
    </row>
    <row r="40" spans="1:28" s="178" customFormat="1" ht="13.5" customHeight="1">
      <c r="A40" s="480"/>
      <c r="B40" s="18" t="s">
        <v>35</v>
      </c>
      <c r="C40" s="41">
        <v>7</v>
      </c>
      <c r="D40" s="42">
        <v>24</v>
      </c>
      <c r="E40" s="42">
        <v>6</v>
      </c>
      <c r="F40" s="42">
        <v>66</v>
      </c>
      <c r="G40" s="42">
        <v>14</v>
      </c>
      <c r="H40" s="42">
        <v>4</v>
      </c>
      <c r="I40" s="43">
        <v>9</v>
      </c>
      <c r="J40" s="44">
        <f t="shared" si="9"/>
        <v>130</v>
      </c>
      <c r="K40" s="42">
        <v>118</v>
      </c>
      <c r="L40" s="88">
        <v>131</v>
      </c>
      <c r="M40" s="41">
        <v>8696</v>
      </c>
      <c r="N40" s="42">
        <v>9857</v>
      </c>
      <c r="O40" s="47">
        <v>8658</v>
      </c>
      <c r="P40" s="48">
        <f t="shared" si="10"/>
        <v>2.3333333333333335</v>
      </c>
      <c r="Q40" s="49">
        <f t="shared" si="11"/>
        <v>4</v>
      </c>
      <c r="R40" s="49">
        <f t="shared" si="12"/>
        <v>1.2</v>
      </c>
      <c r="S40" s="49">
        <f t="shared" si="13"/>
        <v>6</v>
      </c>
      <c r="T40" s="49">
        <f t="shared" si="14"/>
        <v>3.5</v>
      </c>
      <c r="U40" s="49">
        <f t="shared" si="15"/>
        <v>1</v>
      </c>
      <c r="V40" s="50">
        <f t="shared" si="16"/>
        <v>2.25</v>
      </c>
      <c r="W40" s="51">
        <f t="shared" si="17"/>
        <v>3.5135135135135136</v>
      </c>
      <c r="X40" s="49">
        <v>3.189189189189189</v>
      </c>
      <c r="Y40" s="90">
        <v>3.5405405405405403</v>
      </c>
      <c r="Z40" s="167">
        <v>2.77</v>
      </c>
      <c r="AA40" s="168">
        <v>3.26</v>
      </c>
      <c r="AB40" s="54">
        <v>2.85</v>
      </c>
    </row>
    <row r="41" spans="1:28" s="178" customFormat="1" ht="13.5" customHeight="1">
      <c r="A41" s="480"/>
      <c r="B41" s="18" t="s">
        <v>36</v>
      </c>
      <c r="C41" s="41">
        <v>7</v>
      </c>
      <c r="D41" s="42">
        <v>25</v>
      </c>
      <c r="E41" s="42">
        <v>10</v>
      </c>
      <c r="F41" s="42">
        <v>92</v>
      </c>
      <c r="G41" s="42">
        <v>6</v>
      </c>
      <c r="H41" s="42">
        <v>7</v>
      </c>
      <c r="I41" s="43">
        <v>3</v>
      </c>
      <c r="J41" s="44">
        <f t="shared" si="9"/>
        <v>150</v>
      </c>
      <c r="K41" s="42">
        <v>137</v>
      </c>
      <c r="L41" s="88">
        <v>121</v>
      </c>
      <c r="M41" s="41">
        <v>8452</v>
      </c>
      <c r="N41" s="42">
        <v>9641</v>
      </c>
      <c r="O41" s="47">
        <v>8090</v>
      </c>
      <c r="P41" s="48">
        <f t="shared" si="10"/>
        <v>2.3333333333333335</v>
      </c>
      <c r="Q41" s="49">
        <f t="shared" si="11"/>
        <v>4.166666666666667</v>
      </c>
      <c r="R41" s="49">
        <f t="shared" si="12"/>
        <v>2</v>
      </c>
      <c r="S41" s="49">
        <f t="shared" si="13"/>
        <v>8.363636363636363</v>
      </c>
      <c r="T41" s="49">
        <f t="shared" si="14"/>
        <v>1.5</v>
      </c>
      <c r="U41" s="49">
        <f t="shared" si="15"/>
        <v>1.75</v>
      </c>
      <c r="V41" s="50">
        <f t="shared" si="16"/>
        <v>0.75</v>
      </c>
      <c r="W41" s="51">
        <f t="shared" si="17"/>
        <v>4.054054054054054</v>
      </c>
      <c r="X41" s="49">
        <v>3.7027027027027026</v>
      </c>
      <c r="Y41" s="90">
        <v>3.27027027027027</v>
      </c>
      <c r="Z41" s="167">
        <v>2.7</v>
      </c>
      <c r="AA41" s="168">
        <v>3.2</v>
      </c>
      <c r="AB41" s="54">
        <v>2.66</v>
      </c>
    </row>
    <row r="42" spans="1:28" s="178" customFormat="1" ht="13.5" customHeight="1">
      <c r="A42" s="480"/>
      <c r="B42" s="18" t="s">
        <v>37</v>
      </c>
      <c r="C42" s="41">
        <v>10</v>
      </c>
      <c r="D42" s="42">
        <v>15</v>
      </c>
      <c r="E42" s="42">
        <v>12</v>
      </c>
      <c r="F42" s="42">
        <v>45</v>
      </c>
      <c r="G42" s="42">
        <v>8</v>
      </c>
      <c r="H42" s="42">
        <v>2</v>
      </c>
      <c r="I42" s="43">
        <v>5</v>
      </c>
      <c r="J42" s="44">
        <f t="shared" si="9"/>
        <v>97</v>
      </c>
      <c r="K42" s="42">
        <v>113</v>
      </c>
      <c r="L42" s="88">
        <v>121</v>
      </c>
      <c r="M42" s="41">
        <v>6623</v>
      </c>
      <c r="N42" s="42">
        <v>8141</v>
      </c>
      <c r="O42" s="47">
        <v>7619</v>
      </c>
      <c r="P42" s="48">
        <f t="shared" si="10"/>
        <v>3.3333333333333335</v>
      </c>
      <c r="Q42" s="49">
        <f t="shared" si="11"/>
        <v>2.5</v>
      </c>
      <c r="R42" s="49">
        <f t="shared" si="12"/>
        <v>2.4</v>
      </c>
      <c r="S42" s="49">
        <f t="shared" si="13"/>
        <v>4.090909090909091</v>
      </c>
      <c r="T42" s="49">
        <f t="shared" si="14"/>
        <v>2</v>
      </c>
      <c r="U42" s="49">
        <f t="shared" si="15"/>
        <v>0.5</v>
      </c>
      <c r="V42" s="50">
        <f t="shared" si="16"/>
        <v>1.25</v>
      </c>
      <c r="W42" s="51">
        <f t="shared" si="17"/>
        <v>2.6216216216216215</v>
      </c>
      <c r="X42" s="49">
        <v>3.054054054054054</v>
      </c>
      <c r="Y42" s="90">
        <v>3.27027027027027</v>
      </c>
      <c r="Z42" s="167">
        <v>2.11</v>
      </c>
      <c r="AA42" s="168">
        <v>2.69</v>
      </c>
      <c r="AB42" s="54">
        <v>2.54</v>
      </c>
    </row>
    <row r="43" spans="1:28" s="178" customFormat="1" ht="13.5" customHeight="1">
      <c r="A43" s="480"/>
      <c r="B43" s="174" t="s">
        <v>38</v>
      </c>
      <c r="C43" s="56">
        <v>7</v>
      </c>
      <c r="D43" s="57">
        <v>13</v>
      </c>
      <c r="E43" s="57">
        <v>10</v>
      </c>
      <c r="F43" s="57">
        <v>58</v>
      </c>
      <c r="G43" s="57">
        <v>10</v>
      </c>
      <c r="H43" s="57">
        <v>4</v>
      </c>
      <c r="I43" s="58">
        <v>6</v>
      </c>
      <c r="J43" s="59">
        <f t="shared" si="9"/>
        <v>108</v>
      </c>
      <c r="K43" s="57">
        <v>150</v>
      </c>
      <c r="L43" s="175">
        <v>75</v>
      </c>
      <c r="M43" s="56">
        <v>8159</v>
      </c>
      <c r="N43" s="57">
        <v>9368</v>
      </c>
      <c r="O43" s="62">
        <v>5355</v>
      </c>
      <c r="P43" s="63">
        <f t="shared" si="10"/>
        <v>2.3333333333333335</v>
      </c>
      <c r="Q43" s="64">
        <f t="shared" si="11"/>
        <v>2.1666666666666665</v>
      </c>
      <c r="R43" s="64">
        <f t="shared" si="12"/>
        <v>2</v>
      </c>
      <c r="S43" s="64">
        <f t="shared" si="13"/>
        <v>5.2727272727272725</v>
      </c>
      <c r="T43" s="64">
        <f t="shared" si="14"/>
        <v>2.5</v>
      </c>
      <c r="U43" s="64">
        <f t="shared" si="15"/>
        <v>1</v>
      </c>
      <c r="V43" s="65">
        <f t="shared" si="16"/>
        <v>1.5</v>
      </c>
      <c r="W43" s="66">
        <f t="shared" si="17"/>
        <v>2.918918918918919</v>
      </c>
      <c r="X43" s="64">
        <v>4.054054054054054</v>
      </c>
      <c r="Y43" s="177">
        <v>2.027027027027027</v>
      </c>
      <c r="Z43" s="179">
        <v>2.6</v>
      </c>
      <c r="AA43" s="180">
        <v>3.09</v>
      </c>
      <c r="AB43" s="69">
        <v>1.77</v>
      </c>
    </row>
    <row r="44" spans="1:28" s="178" customFormat="1" ht="13.5" customHeight="1">
      <c r="A44" s="480">
        <v>10</v>
      </c>
      <c r="B44" s="17" t="s">
        <v>39</v>
      </c>
      <c r="C44" s="128">
        <v>5</v>
      </c>
      <c r="D44" s="129">
        <v>23</v>
      </c>
      <c r="E44" s="129">
        <v>7</v>
      </c>
      <c r="F44" s="129">
        <v>73</v>
      </c>
      <c r="G44" s="129">
        <v>6</v>
      </c>
      <c r="H44" s="129">
        <v>3</v>
      </c>
      <c r="I44" s="130">
        <v>3</v>
      </c>
      <c r="J44" s="74">
        <f t="shared" si="9"/>
        <v>120</v>
      </c>
      <c r="K44" s="129">
        <v>143</v>
      </c>
      <c r="L44" s="92">
        <v>132</v>
      </c>
      <c r="M44" s="128">
        <v>8633</v>
      </c>
      <c r="N44" s="129">
        <v>9833</v>
      </c>
      <c r="O44" s="79">
        <v>7207</v>
      </c>
      <c r="P44" s="80">
        <f t="shared" si="10"/>
        <v>1.6666666666666667</v>
      </c>
      <c r="Q44" s="81">
        <f t="shared" si="11"/>
        <v>3.8333333333333335</v>
      </c>
      <c r="R44" s="81">
        <f t="shared" si="12"/>
        <v>1.4</v>
      </c>
      <c r="S44" s="81">
        <f t="shared" si="13"/>
        <v>6.636363636363637</v>
      </c>
      <c r="T44" s="81">
        <f t="shared" si="14"/>
        <v>1.5</v>
      </c>
      <c r="U44" s="81">
        <f t="shared" si="15"/>
        <v>0.75</v>
      </c>
      <c r="V44" s="82">
        <f t="shared" si="16"/>
        <v>0.75</v>
      </c>
      <c r="W44" s="83">
        <f t="shared" si="17"/>
        <v>3.2432432432432434</v>
      </c>
      <c r="X44" s="81">
        <v>3.864864864864865</v>
      </c>
      <c r="Y44" s="94">
        <v>3.5675675675675675</v>
      </c>
      <c r="Z44" s="171">
        <v>2.77</v>
      </c>
      <c r="AA44" s="172">
        <v>3.26</v>
      </c>
      <c r="AB44" s="86">
        <v>2.37</v>
      </c>
    </row>
    <row r="45" spans="1:28" s="178" customFormat="1" ht="13.5" customHeight="1">
      <c r="A45" s="480"/>
      <c r="B45" s="18" t="s">
        <v>40</v>
      </c>
      <c r="C45" s="41">
        <v>1</v>
      </c>
      <c r="D45" s="42">
        <v>14</v>
      </c>
      <c r="E45" s="42">
        <v>5</v>
      </c>
      <c r="F45" s="42">
        <v>94</v>
      </c>
      <c r="G45" s="42">
        <v>14</v>
      </c>
      <c r="H45" s="42">
        <v>7</v>
      </c>
      <c r="I45" s="43">
        <v>3</v>
      </c>
      <c r="J45" s="44">
        <f t="shared" si="9"/>
        <v>138</v>
      </c>
      <c r="K45" s="42">
        <v>140</v>
      </c>
      <c r="L45" s="88">
        <v>120</v>
      </c>
      <c r="M45" s="41">
        <v>8282</v>
      </c>
      <c r="N45" s="42">
        <v>9307</v>
      </c>
      <c r="O45" s="47">
        <v>7166</v>
      </c>
      <c r="P45" s="48">
        <f t="shared" si="10"/>
        <v>0.3333333333333333</v>
      </c>
      <c r="Q45" s="49">
        <f t="shared" si="11"/>
        <v>2.3333333333333335</v>
      </c>
      <c r="R45" s="49">
        <f t="shared" si="12"/>
        <v>1</v>
      </c>
      <c r="S45" s="49">
        <f t="shared" si="13"/>
        <v>8.545454545454545</v>
      </c>
      <c r="T45" s="49">
        <f t="shared" si="14"/>
        <v>3.5</v>
      </c>
      <c r="U45" s="49">
        <f t="shared" si="15"/>
        <v>1.75</v>
      </c>
      <c r="V45" s="166">
        <f t="shared" si="16"/>
        <v>0.75</v>
      </c>
      <c r="W45" s="51">
        <f t="shared" si="17"/>
        <v>3.72972972972973</v>
      </c>
      <c r="X45" s="49">
        <v>3.7837837837837838</v>
      </c>
      <c r="Y45" s="90">
        <v>3.2432432432432434</v>
      </c>
      <c r="Z45" s="167">
        <v>2.64</v>
      </c>
      <c r="AA45" s="168">
        <v>3.07</v>
      </c>
      <c r="AB45" s="54">
        <v>2.36</v>
      </c>
    </row>
    <row r="46" spans="1:28" s="178" customFormat="1" ht="13.5" customHeight="1">
      <c r="A46" s="480"/>
      <c r="B46" s="18" t="s">
        <v>41</v>
      </c>
      <c r="C46" s="41">
        <v>9</v>
      </c>
      <c r="D46" s="42">
        <v>16</v>
      </c>
      <c r="E46" s="42">
        <v>19</v>
      </c>
      <c r="F46" s="42">
        <v>104</v>
      </c>
      <c r="G46" s="42">
        <v>23</v>
      </c>
      <c r="H46" s="42">
        <v>7</v>
      </c>
      <c r="I46" s="43">
        <v>6</v>
      </c>
      <c r="J46" s="44">
        <f t="shared" si="9"/>
        <v>184</v>
      </c>
      <c r="K46" s="42">
        <v>137</v>
      </c>
      <c r="L46" s="88">
        <v>80</v>
      </c>
      <c r="M46" s="41">
        <v>9341</v>
      </c>
      <c r="N46" s="42">
        <v>11245</v>
      </c>
      <c r="O46" s="47">
        <v>6281</v>
      </c>
      <c r="P46" s="48">
        <f t="shared" si="10"/>
        <v>3</v>
      </c>
      <c r="Q46" s="49">
        <f t="shared" si="11"/>
        <v>2.6666666666666665</v>
      </c>
      <c r="R46" s="49">
        <f t="shared" si="12"/>
        <v>3.8</v>
      </c>
      <c r="S46" s="49">
        <f t="shared" si="13"/>
        <v>9.454545454545455</v>
      </c>
      <c r="T46" s="49">
        <f t="shared" si="14"/>
        <v>5.75</v>
      </c>
      <c r="U46" s="49">
        <f t="shared" si="15"/>
        <v>1.75</v>
      </c>
      <c r="V46" s="166">
        <f t="shared" si="16"/>
        <v>1.5</v>
      </c>
      <c r="W46" s="51">
        <f t="shared" si="17"/>
        <v>4.972972972972973</v>
      </c>
      <c r="X46" s="49">
        <v>3.7027027027027026</v>
      </c>
      <c r="Y46" s="90">
        <v>2.1621621621621623</v>
      </c>
      <c r="Z46" s="167">
        <v>2.97</v>
      </c>
      <c r="AA46" s="168">
        <v>3.71</v>
      </c>
      <c r="AB46" s="54">
        <v>2.06</v>
      </c>
    </row>
    <row r="47" spans="1:28" s="178" customFormat="1" ht="13.5" customHeight="1">
      <c r="A47" s="480"/>
      <c r="B47" s="18" t="s">
        <v>42</v>
      </c>
      <c r="C47" s="41">
        <v>4</v>
      </c>
      <c r="D47" s="42">
        <v>18</v>
      </c>
      <c r="E47" s="42">
        <v>29</v>
      </c>
      <c r="F47" s="42">
        <v>159</v>
      </c>
      <c r="G47" s="42">
        <v>33</v>
      </c>
      <c r="H47" s="42">
        <v>1</v>
      </c>
      <c r="I47" s="43">
        <v>2</v>
      </c>
      <c r="J47" s="44">
        <f t="shared" si="9"/>
        <v>246</v>
      </c>
      <c r="K47" s="42">
        <v>172</v>
      </c>
      <c r="L47" s="88">
        <v>97</v>
      </c>
      <c r="M47" s="41">
        <v>10094</v>
      </c>
      <c r="N47" s="42">
        <v>13721</v>
      </c>
      <c r="O47" s="47">
        <v>7209</v>
      </c>
      <c r="P47" s="48">
        <f t="shared" si="10"/>
        <v>1.3333333333333333</v>
      </c>
      <c r="Q47" s="49">
        <f t="shared" si="11"/>
        <v>3</v>
      </c>
      <c r="R47" s="49">
        <f t="shared" si="12"/>
        <v>5.8</v>
      </c>
      <c r="S47" s="49">
        <f t="shared" si="13"/>
        <v>14.454545454545455</v>
      </c>
      <c r="T47" s="49">
        <f t="shared" si="14"/>
        <v>8.25</v>
      </c>
      <c r="U47" s="49">
        <f t="shared" si="15"/>
        <v>0.25</v>
      </c>
      <c r="V47" s="166">
        <f t="shared" si="16"/>
        <v>0.5</v>
      </c>
      <c r="W47" s="51">
        <f t="shared" si="17"/>
        <v>6.648648648648648</v>
      </c>
      <c r="X47" s="49">
        <v>4.648648648648648</v>
      </c>
      <c r="Y47" s="90">
        <v>2.6216216216216215</v>
      </c>
      <c r="Z47" s="167">
        <v>3.21</v>
      </c>
      <c r="AA47" s="168">
        <v>4.53</v>
      </c>
      <c r="AB47" s="54">
        <v>2.37</v>
      </c>
    </row>
    <row r="48" spans="1:28" s="178" customFormat="1" ht="13.5" customHeight="1">
      <c r="A48" s="480">
        <v>11</v>
      </c>
      <c r="B48" s="17" t="s">
        <v>43</v>
      </c>
      <c r="C48" s="128">
        <v>11</v>
      </c>
      <c r="D48" s="129">
        <v>30</v>
      </c>
      <c r="E48" s="129">
        <v>21</v>
      </c>
      <c r="F48" s="129">
        <v>146</v>
      </c>
      <c r="G48" s="129">
        <v>20</v>
      </c>
      <c r="H48" s="129">
        <v>7</v>
      </c>
      <c r="I48" s="130">
        <v>3</v>
      </c>
      <c r="J48" s="74">
        <f t="shared" si="9"/>
        <v>238</v>
      </c>
      <c r="K48" s="129">
        <v>218</v>
      </c>
      <c r="L48" s="92">
        <v>95</v>
      </c>
      <c r="M48" s="128">
        <v>10443</v>
      </c>
      <c r="N48" s="129">
        <v>16186</v>
      </c>
      <c r="O48" s="79">
        <v>7377</v>
      </c>
      <c r="P48" s="80">
        <f t="shared" si="10"/>
        <v>3.6666666666666665</v>
      </c>
      <c r="Q48" s="81">
        <f t="shared" si="11"/>
        <v>5</v>
      </c>
      <c r="R48" s="81">
        <f t="shared" si="12"/>
        <v>4.2</v>
      </c>
      <c r="S48" s="81">
        <f t="shared" si="13"/>
        <v>13.272727272727273</v>
      </c>
      <c r="T48" s="81">
        <f t="shared" si="14"/>
        <v>5</v>
      </c>
      <c r="U48" s="81">
        <f t="shared" si="15"/>
        <v>1.75</v>
      </c>
      <c r="V48" s="282">
        <f t="shared" si="16"/>
        <v>0.75</v>
      </c>
      <c r="W48" s="83">
        <f t="shared" si="17"/>
        <v>6.4324324324324325</v>
      </c>
      <c r="X48" s="81">
        <v>5.891891891891892</v>
      </c>
      <c r="Y48" s="94">
        <v>2.5675675675675675</v>
      </c>
      <c r="Z48" s="171">
        <v>3.32</v>
      </c>
      <c r="AA48" s="172">
        <v>5.33</v>
      </c>
      <c r="AB48" s="86">
        <v>2.44</v>
      </c>
    </row>
    <row r="49" spans="1:28" s="178" customFormat="1" ht="13.5" customHeight="1">
      <c r="A49" s="480"/>
      <c r="B49" s="18" t="s">
        <v>44</v>
      </c>
      <c r="C49" s="41">
        <v>9</v>
      </c>
      <c r="D49" s="42">
        <v>31</v>
      </c>
      <c r="E49" s="42">
        <v>22</v>
      </c>
      <c r="F49" s="42">
        <v>126</v>
      </c>
      <c r="G49" s="42">
        <v>36</v>
      </c>
      <c r="H49" s="42">
        <v>16</v>
      </c>
      <c r="I49" s="43">
        <v>12</v>
      </c>
      <c r="J49" s="44">
        <f t="shared" si="9"/>
        <v>252</v>
      </c>
      <c r="K49" s="42">
        <v>309</v>
      </c>
      <c r="L49" s="43">
        <v>87</v>
      </c>
      <c r="M49" s="41">
        <v>12422</v>
      </c>
      <c r="N49" s="42">
        <v>23489</v>
      </c>
      <c r="O49" s="47">
        <v>7136</v>
      </c>
      <c r="P49" s="48">
        <f t="shared" si="10"/>
        <v>3</v>
      </c>
      <c r="Q49" s="49">
        <f t="shared" si="11"/>
        <v>5.166666666666667</v>
      </c>
      <c r="R49" s="49">
        <f t="shared" si="12"/>
        <v>4.4</v>
      </c>
      <c r="S49" s="49">
        <f t="shared" si="13"/>
        <v>11.454545454545455</v>
      </c>
      <c r="T49" s="49">
        <f t="shared" si="14"/>
        <v>9</v>
      </c>
      <c r="U49" s="49">
        <f t="shared" si="15"/>
        <v>4</v>
      </c>
      <c r="V49" s="50">
        <f t="shared" si="16"/>
        <v>3</v>
      </c>
      <c r="W49" s="51">
        <f t="shared" si="17"/>
        <v>6.8108108108108105</v>
      </c>
      <c r="X49" s="49">
        <v>8.35135135135135</v>
      </c>
      <c r="Y49" s="90">
        <v>2.3513513513513513</v>
      </c>
      <c r="Z49" s="167">
        <v>3.94</v>
      </c>
      <c r="AA49" s="168">
        <v>7.73</v>
      </c>
      <c r="AB49" s="54">
        <v>2.35</v>
      </c>
    </row>
    <row r="50" spans="1:28" s="178" customFormat="1" ht="13.5" customHeight="1">
      <c r="A50" s="480"/>
      <c r="B50" s="18" t="s">
        <v>45</v>
      </c>
      <c r="C50" s="41">
        <v>21</v>
      </c>
      <c r="D50" s="42">
        <v>63</v>
      </c>
      <c r="E50" s="42">
        <v>16</v>
      </c>
      <c r="F50" s="42">
        <v>108</v>
      </c>
      <c r="G50" s="42">
        <v>41</v>
      </c>
      <c r="H50" s="42">
        <v>34</v>
      </c>
      <c r="I50" s="43">
        <v>6</v>
      </c>
      <c r="J50" s="44">
        <f t="shared" si="9"/>
        <v>289</v>
      </c>
      <c r="K50" s="42">
        <v>479</v>
      </c>
      <c r="L50" s="43">
        <v>77</v>
      </c>
      <c r="M50" s="41">
        <v>14755</v>
      </c>
      <c r="N50" s="42">
        <v>32280</v>
      </c>
      <c r="O50" s="181">
        <v>8143</v>
      </c>
      <c r="P50" s="48">
        <f t="shared" si="10"/>
        <v>7</v>
      </c>
      <c r="Q50" s="49">
        <f t="shared" si="11"/>
        <v>10.5</v>
      </c>
      <c r="R50" s="49">
        <f t="shared" si="12"/>
        <v>3.2</v>
      </c>
      <c r="S50" s="49">
        <f t="shared" si="13"/>
        <v>9.818181818181818</v>
      </c>
      <c r="T50" s="49">
        <f t="shared" si="14"/>
        <v>10.25</v>
      </c>
      <c r="U50" s="49">
        <f t="shared" si="15"/>
        <v>8.5</v>
      </c>
      <c r="V50" s="50">
        <f t="shared" si="16"/>
        <v>1.5</v>
      </c>
      <c r="W50" s="51">
        <f t="shared" si="17"/>
        <v>7.8108108108108105</v>
      </c>
      <c r="X50" s="49">
        <v>12.945945945945946</v>
      </c>
      <c r="Y50" s="90">
        <v>2.081081081081081</v>
      </c>
      <c r="Z50" s="167">
        <v>4.69</v>
      </c>
      <c r="AA50" s="168">
        <v>10.68</v>
      </c>
      <c r="AB50" s="182">
        <v>2.68</v>
      </c>
    </row>
    <row r="51" spans="1:28" s="178" customFormat="1" ht="13.5" customHeight="1">
      <c r="A51" s="480"/>
      <c r="B51" s="18" t="s">
        <v>46</v>
      </c>
      <c r="C51" s="41">
        <v>25</v>
      </c>
      <c r="D51" s="42">
        <v>79</v>
      </c>
      <c r="E51" s="42">
        <v>9</v>
      </c>
      <c r="F51" s="42">
        <v>101</v>
      </c>
      <c r="G51" s="42">
        <v>42</v>
      </c>
      <c r="H51" s="42">
        <v>35</v>
      </c>
      <c r="I51" s="43">
        <v>14</v>
      </c>
      <c r="J51" s="44">
        <f t="shared" si="9"/>
        <v>305</v>
      </c>
      <c r="K51" s="42">
        <v>557</v>
      </c>
      <c r="L51" s="43">
        <v>101</v>
      </c>
      <c r="M51" s="41">
        <v>16016</v>
      </c>
      <c r="N51" s="42">
        <v>38702</v>
      </c>
      <c r="O51" s="181">
        <v>8646</v>
      </c>
      <c r="P51" s="48">
        <f t="shared" si="10"/>
        <v>8.333333333333334</v>
      </c>
      <c r="Q51" s="49">
        <f t="shared" si="11"/>
        <v>13.166666666666666</v>
      </c>
      <c r="R51" s="49">
        <f t="shared" si="12"/>
        <v>1.8</v>
      </c>
      <c r="S51" s="49">
        <f t="shared" si="13"/>
        <v>9.181818181818182</v>
      </c>
      <c r="T51" s="49">
        <f t="shared" si="14"/>
        <v>10.5</v>
      </c>
      <c r="U51" s="49">
        <f t="shared" si="15"/>
        <v>8.75</v>
      </c>
      <c r="V51" s="50">
        <f t="shared" si="16"/>
        <v>3.5</v>
      </c>
      <c r="W51" s="51">
        <f t="shared" si="17"/>
        <v>8.243243243243244</v>
      </c>
      <c r="X51" s="49">
        <v>15.054054054054054</v>
      </c>
      <c r="Y51" s="50">
        <v>2.72972972972973</v>
      </c>
      <c r="Z51" s="167">
        <v>5.1</v>
      </c>
      <c r="AA51" s="168">
        <v>12.74</v>
      </c>
      <c r="AB51" s="182">
        <v>2.86</v>
      </c>
    </row>
    <row r="52" spans="1:28" s="178" customFormat="1" ht="13.5" customHeight="1">
      <c r="A52" s="480">
        <v>12</v>
      </c>
      <c r="B52" s="17" t="s">
        <v>47</v>
      </c>
      <c r="C52" s="128">
        <v>51</v>
      </c>
      <c r="D52" s="129">
        <v>98</v>
      </c>
      <c r="E52" s="129">
        <v>55</v>
      </c>
      <c r="F52" s="129">
        <v>122</v>
      </c>
      <c r="G52" s="129">
        <v>36</v>
      </c>
      <c r="H52" s="129">
        <v>31</v>
      </c>
      <c r="I52" s="130">
        <v>19</v>
      </c>
      <c r="J52" s="74">
        <f t="shared" si="9"/>
        <v>412</v>
      </c>
      <c r="K52" s="129">
        <v>703</v>
      </c>
      <c r="L52" s="130">
        <v>118</v>
      </c>
      <c r="M52" s="128">
        <v>22100</v>
      </c>
      <c r="N52" s="129">
        <v>48130</v>
      </c>
      <c r="O52" s="183">
        <v>8812</v>
      </c>
      <c r="P52" s="80">
        <f t="shared" si="10"/>
        <v>17</v>
      </c>
      <c r="Q52" s="81">
        <f t="shared" si="11"/>
        <v>16.333333333333332</v>
      </c>
      <c r="R52" s="81">
        <f t="shared" si="12"/>
        <v>11</v>
      </c>
      <c r="S52" s="81">
        <f t="shared" si="13"/>
        <v>11.090909090909092</v>
      </c>
      <c r="T52" s="81">
        <f t="shared" si="14"/>
        <v>9</v>
      </c>
      <c r="U52" s="81">
        <f t="shared" si="15"/>
        <v>7.75</v>
      </c>
      <c r="V52" s="82">
        <f t="shared" si="16"/>
        <v>4.75</v>
      </c>
      <c r="W52" s="83">
        <f t="shared" si="17"/>
        <v>11.135135135135135</v>
      </c>
      <c r="X52" s="81">
        <v>19</v>
      </c>
      <c r="Y52" s="82">
        <v>3.189189189189189</v>
      </c>
      <c r="Z52" s="171">
        <v>7.02</v>
      </c>
      <c r="AA52" s="172">
        <v>15.88</v>
      </c>
      <c r="AB52" s="184">
        <v>2.89</v>
      </c>
    </row>
    <row r="53" spans="1:28" s="178" customFormat="1" ht="13.5" customHeight="1">
      <c r="A53" s="480"/>
      <c r="B53" s="18" t="s">
        <v>48</v>
      </c>
      <c r="C53" s="41">
        <v>32</v>
      </c>
      <c r="D53" s="42">
        <v>47</v>
      </c>
      <c r="E53" s="42">
        <v>58</v>
      </c>
      <c r="F53" s="42">
        <v>96</v>
      </c>
      <c r="G53" s="42">
        <v>40</v>
      </c>
      <c r="H53" s="42">
        <v>92</v>
      </c>
      <c r="I53" s="43">
        <v>12</v>
      </c>
      <c r="J53" s="44">
        <f t="shared" si="9"/>
        <v>377</v>
      </c>
      <c r="K53" s="42">
        <v>939</v>
      </c>
      <c r="L53" s="43">
        <v>137</v>
      </c>
      <c r="M53" s="41">
        <v>28231</v>
      </c>
      <c r="N53" s="42">
        <v>52474</v>
      </c>
      <c r="O53" s="181">
        <v>11883</v>
      </c>
      <c r="P53" s="48">
        <f t="shared" si="10"/>
        <v>10.666666666666666</v>
      </c>
      <c r="Q53" s="49">
        <f t="shared" si="11"/>
        <v>7.833333333333333</v>
      </c>
      <c r="R53" s="49">
        <f t="shared" si="12"/>
        <v>11.6</v>
      </c>
      <c r="S53" s="49">
        <f t="shared" si="13"/>
        <v>8.727272727272727</v>
      </c>
      <c r="T53" s="49">
        <f t="shared" si="14"/>
        <v>10</v>
      </c>
      <c r="U53" s="49">
        <f t="shared" si="15"/>
        <v>23</v>
      </c>
      <c r="V53" s="166">
        <f t="shared" si="16"/>
        <v>3</v>
      </c>
      <c r="W53" s="51">
        <f t="shared" si="17"/>
        <v>10.18918918918919</v>
      </c>
      <c r="X53" s="49">
        <v>25.37837837837838</v>
      </c>
      <c r="Y53" s="50">
        <v>3.7027027027027026</v>
      </c>
      <c r="Z53" s="167">
        <v>8.97</v>
      </c>
      <c r="AA53" s="168">
        <v>17.26</v>
      </c>
      <c r="AB53" s="182">
        <v>3.91</v>
      </c>
    </row>
    <row r="54" spans="1:28" s="178" customFormat="1" ht="13.5" customHeight="1">
      <c r="A54" s="480"/>
      <c r="B54" s="18" t="s">
        <v>49</v>
      </c>
      <c r="C54" s="41">
        <v>42</v>
      </c>
      <c r="D54" s="42">
        <v>48</v>
      </c>
      <c r="E54" s="42">
        <v>53</v>
      </c>
      <c r="F54" s="42">
        <v>125</v>
      </c>
      <c r="G54" s="42">
        <v>56</v>
      </c>
      <c r="H54" s="42">
        <v>46</v>
      </c>
      <c r="I54" s="43">
        <v>15</v>
      </c>
      <c r="J54" s="44">
        <f t="shared" si="9"/>
        <v>385</v>
      </c>
      <c r="K54" s="42">
        <v>1090</v>
      </c>
      <c r="L54" s="43">
        <v>147</v>
      </c>
      <c r="M54" s="41">
        <v>36848</v>
      </c>
      <c r="N54" s="42">
        <v>56217</v>
      </c>
      <c r="O54" s="181">
        <v>14568</v>
      </c>
      <c r="P54" s="48">
        <f t="shared" si="10"/>
        <v>14</v>
      </c>
      <c r="Q54" s="49">
        <f t="shared" si="11"/>
        <v>8</v>
      </c>
      <c r="R54" s="49">
        <f t="shared" si="12"/>
        <v>10.6</v>
      </c>
      <c r="S54" s="49">
        <f t="shared" si="13"/>
        <v>11.363636363636363</v>
      </c>
      <c r="T54" s="49">
        <f t="shared" si="14"/>
        <v>14</v>
      </c>
      <c r="U54" s="49">
        <f t="shared" si="15"/>
        <v>11.5</v>
      </c>
      <c r="V54" s="50">
        <f t="shared" si="16"/>
        <v>3.75</v>
      </c>
      <c r="W54" s="51">
        <f t="shared" si="17"/>
        <v>10.405405405405405</v>
      </c>
      <c r="X54" s="49">
        <v>29.45945945945946</v>
      </c>
      <c r="Y54" s="50">
        <v>3.972972972972973</v>
      </c>
      <c r="Z54" s="167">
        <v>11.69</v>
      </c>
      <c r="AA54" s="168">
        <v>18.49</v>
      </c>
      <c r="AB54" s="182">
        <v>4.79</v>
      </c>
    </row>
    <row r="55" spans="1:28" s="178" customFormat="1" ht="13.5" customHeight="1">
      <c r="A55" s="480"/>
      <c r="B55" s="18" t="s">
        <v>50</v>
      </c>
      <c r="C55" s="41">
        <v>30</v>
      </c>
      <c r="D55" s="42">
        <v>42</v>
      </c>
      <c r="E55" s="42">
        <v>53</v>
      </c>
      <c r="F55" s="42">
        <v>119</v>
      </c>
      <c r="G55" s="42">
        <v>54</v>
      </c>
      <c r="H55" s="42">
        <v>26</v>
      </c>
      <c r="I55" s="43">
        <v>39</v>
      </c>
      <c r="J55" s="44">
        <f t="shared" si="9"/>
        <v>363</v>
      </c>
      <c r="K55" s="42">
        <v>888</v>
      </c>
      <c r="L55" s="43">
        <v>135</v>
      </c>
      <c r="M55" s="41">
        <v>40214</v>
      </c>
      <c r="N55" s="42">
        <v>49189</v>
      </c>
      <c r="O55" s="181">
        <v>19013</v>
      </c>
      <c r="P55" s="48">
        <f t="shared" si="10"/>
        <v>10</v>
      </c>
      <c r="Q55" s="49">
        <f t="shared" si="11"/>
        <v>7</v>
      </c>
      <c r="R55" s="49">
        <f t="shared" si="12"/>
        <v>10.6</v>
      </c>
      <c r="S55" s="49">
        <f t="shared" si="13"/>
        <v>10.818181818181818</v>
      </c>
      <c r="T55" s="49">
        <f t="shared" si="14"/>
        <v>13.5</v>
      </c>
      <c r="U55" s="49">
        <f t="shared" si="15"/>
        <v>6.5</v>
      </c>
      <c r="V55" s="50">
        <f t="shared" si="16"/>
        <v>9.75</v>
      </c>
      <c r="W55" s="51">
        <f t="shared" si="17"/>
        <v>9.81081081081081</v>
      </c>
      <c r="X55" s="49">
        <v>24</v>
      </c>
      <c r="Y55" s="50">
        <v>3.6486486486486487</v>
      </c>
      <c r="Z55" s="167">
        <v>12.77</v>
      </c>
      <c r="AA55" s="168">
        <v>16.19</v>
      </c>
      <c r="AB55" s="182">
        <v>6.25</v>
      </c>
    </row>
    <row r="56" spans="1:28" s="178" customFormat="1" ht="13.5" customHeight="1">
      <c r="A56" s="480"/>
      <c r="B56" s="18" t="s">
        <v>51</v>
      </c>
      <c r="C56" s="41">
        <v>16</v>
      </c>
      <c r="D56" s="42">
        <v>15</v>
      </c>
      <c r="E56" s="42">
        <v>43</v>
      </c>
      <c r="F56" s="42">
        <v>118</v>
      </c>
      <c r="G56" s="42">
        <v>32</v>
      </c>
      <c r="H56" s="42">
        <v>50</v>
      </c>
      <c r="I56" s="43">
        <v>47</v>
      </c>
      <c r="J56" s="44">
        <f t="shared" si="9"/>
        <v>321</v>
      </c>
      <c r="K56" s="42">
        <v>447</v>
      </c>
      <c r="L56" s="43">
        <v>167</v>
      </c>
      <c r="M56" s="41">
        <v>31666</v>
      </c>
      <c r="N56" s="42">
        <v>25947</v>
      </c>
      <c r="O56" s="181">
        <v>22452</v>
      </c>
      <c r="P56" s="48">
        <f t="shared" si="10"/>
        <v>5.333333333333333</v>
      </c>
      <c r="Q56" s="49">
        <f t="shared" si="11"/>
        <v>2.5</v>
      </c>
      <c r="R56" s="49">
        <f t="shared" si="12"/>
        <v>8.6</v>
      </c>
      <c r="S56" s="49">
        <f t="shared" si="13"/>
        <v>10.727272727272727</v>
      </c>
      <c r="T56" s="49">
        <f t="shared" si="14"/>
        <v>8</v>
      </c>
      <c r="U56" s="49">
        <f t="shared" si="15"/>
        <v>12.5</v>
      </c>
      <c r="V56" s="50">
        <f t="shared" si="16"/>
        <v>11.75</v>
      </c>
      <c r="W56" s="51">
        <f t="shared" si="17"/>
        <v>8.675675675675675</v>
      </c>
      <c r="X56" s="49">
        <v>12.08108108108108</v>
      </c>
      <c r="Y56" s="50">
        <v>4.513513513513513</v>
      </c>
      <c r="Z56" s="167">
        <v>10.25</v>
      </c>
      <c r="AA56" s="168">
        <v>8.65</v>
      </c>
      <c r="AB56" s="182">
        <v>7.39</v>
      </c>
    </row>
    <row r="57" spans="1:28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7"/>
      <c r="I57" s="188"/>
      <c r="J57" s="99">
        <f t="shared" si="9"/>
        <v>0</v>
      </c>
      <c r="K57" s="187">
        <v>0</v>
      </c>
      <c r="L57" s="189">
        <v>126</v>
      </c>
      <c r="M57" s="186"/>
      <c r="N57" s="187"/>
      <c r="O57" s="190">
        <v>13204</v>
      </c>
      <c r="P57" s="104"/>
      <c r="Q57" s="105"/>
      <c r="R57" s="105"/>
      <c r="S57" s="105"/>
      <c r="T57" s="105"/>
      <c r="U57" s="105"/>
      <c r="V57" s="106"/>
      <c r="W57" s="107">
        <f t="shared" si="17"/>
        <v>0</v>
      </c>
      <c r="X57" s="105">
        <v>0</v>
      </c>
      <c r="Y57" s="195">
        <v>3.4054054054054053</v>
      </c>
      <c r="Z57" s="110"/>
      <c r="AA57" s="196"/>
      <c r="AB57" s="197">
        <v>4.42</v>
      </c>
    </row>
    <row r="58" spans="1:28" s="178" customFormat="1" ht="15.75" customHeight="1">
      <c r="A58" s="493" t="s">
        <v>60</v>
      </c>
      <c r="B58" s="494"/>
      <c r="C58" s="198">
        <f aca="true" t="shared" si="18" ref="C58:Y58">SUM(C5:C57)</f>
        <v>882</v>
      </c>
      <c r="D58" s="199">
        <f t="shared" si="18"/>
        <v>2159</v>
      </c>
      <c r="E58" s="199">
        <f t="shared" si="18"/>
        <v>1469</v>
      </c>
      <c r="F58" s="199">
        <f t="shared" si="18"/>
        <v>6548</v>
      </c>
      <c r="G58" s="199">
        <f t="shared" si="18"/>
        <v>1815</v>
      </c>
      <c r="H58" s="199">
        <f t="shared" si="18"/>
        <v>1563</v>
      </c>
      <c r="I58" s="200">
        <f t="shared" si="18"/>
        <v>1225</v>
      </c>
      <c r="J58" s="201">
        <f t="shared" si="18"/>
        <v>15661</v>
      </c>
      <c r="K58" s="199">
        <f t="shared" si="18"/>
        <v>20395</v>
      </c>
      <c r="L58" s="200">
        <f t="shared" si="18"/>
        <v>13894</v>
      </c>
      <c r="M58" s="198">
        <f t="shared" si="18"/>
        <v>983634</v>
      </c>
      <c r="N58" s="199">
        <f t="shared" si="18"/>
        <v>1238681</v>
      </c>
      <c r="O58" s="202">
        <f t="shared" si="18"/>
        <v>814793</v>
      </c>
      <c r="P58" s="278">
        <f t="shared" si="18"/>
        <v>294</v>
      </c>
      <c r="Q58" s="205">
        <f t="shared" si="18"/>
        <v>359.8333333333333</v>
      </c>
      <c r="R58" s="205">
        <f t="shared" si="18"/>
        <v>293.80000000000007</v>
      </c>
      <c r="S58" s="205">
        <f t="shared" si="18"/>
        <v>595.2727272727274</v>
      </c>
      <c r="T58" s="205">
        <f t="shared" si="18"/>
        <v>453.75</v>
      </c>
      <c r="U58" s="205">
        <f t="shared" si="18"/>
        <v>390.75</v>
      </c>
      <c r="V58" s="207">
        <f t="shared" si="18"/>
        <v>306.25</v>
      </c>
      <c r="W58" s="204">
        <f t="shared" si="18"/>
        <v>423.2702702702704</v>
      </c>
      <c r="X58" s="205">
        <f t="shared" si="18"/>
        <v>551.2162162162163</v>
      </c>
      <c r="Y58" s="206">
        <f t="shared" si="18"/>
        <v>375.5135135135135</v>
      </c>
      <c r="Z58" s="204">
        <v>313.96</v>
      </c>
      <c r="AA58" s="205">
        <v>409.08</v>
      </c>
      <c r="AB58" s="207">
        <v>269.62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A58:B58"/>
    <mergeCell ref="A35:A38"/>
    <mergeCell ref="A39:A43"/>
    <mergeCell ref="A44:A47"/>
    <mergeCell ref="A52:A57"/>
    <mergeCell ref="A48:A51"/>
    <mergeCell ref="P2:AB2"/>
    <mergeCell ref="C2:O2"/>
    <mergeCell ref="C3:I3"/>
    <mergeCell ref="J3:L3"/>
    <mergeCell ref="P3:V3"/>
    <mergeCell ref="W3:Y3"/>
    <mergeCell ref="Z3:AB3"/>
    <mergeCell ref="A9:A12"/>
    <mergeCell ref="M3:O3"/>
    <mergeCell ref="A13:A17"/>
    <mergeCell ref="A18:A21"/>
    <mergeCell ref="A26:A30"/>
    <mergeCell ref="A31:A34"/>
    <mergeCell ref="A22:A25"/>
    <mergeCell ref="A5:A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12" customWidth="1"/>
    <col min="2" max="2" width="4.625" style="213" customWidth="1"/>
    <col min="3" max="9" width="6.75390625" style="214" customWidth="1"/>
    <col min="10" max="12" width="7.375" style="214" customWidth="1"/>
    <col min="13" max="15" width="8.75390625" style="214" customWidth="1"/>
    <col min="16" max="22" width="7.75390625" style="214" customWidth="1"/>
    <col min="23" max="28" width="7.875" style="214" customWidth="1"/>
    <col min="29" max="29" width="9.125" style="212" bestFit="1" customWidth="1"/>
    <col min="30" max="30" width="9.625" style="212" bestFit="1" customWidth="1"/>
    <col min="31" max="32" width="9.125" style="212" bestFit="1" customWidth="1"/>
    <col min="33" max="16384" width="9.00390625" style="212" customWidth="1"/>
  </cols>
  <sheetData>
    <row r="1" spans="1:28" s="150" customFormat="1" ht="24.75" customHeight="1">
      <c r="A1" s="19" t="s">
        <v>67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49"/>
    </row>
    <row r="2" spans="1:28" s="151" customFormat="1" ht="18" customHeight="1">
      <c r="A2" s="25"/>
      <c r="B2" s="26"/>
      <c r="C2" s="464" t="s">
        <v>56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5"/>
      <c r="P2" s="461" t="s">
        <v>90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s="151" customFormat="1" ht="18" customHeight="1">
      <c r="A3" s="27"/>
      <c r="B3" s="28"/>
      <c r="C3" s="466" t="s">
        <v>106</v>
      </c>
      <c r="D3" s="467"/>
      <c r="E3" s="467"/>
      <c r="F3" s="467"/>
      <c r="G3" s="467"/>
      <c r="H3" s="467"/>
      <c r="I3" s="467"/>
      <c r="J3" s="468" t="s">
        <v>53</v>
      </c>
      <c r="K3" s="469"/>
      <c r="L3" s="469"/>
      <c r="M3" s="473" t="s">
        <v>59</v>
      </c>
      <c r="N3" s="474"/>
      <c r="O3" s="475"/>
      <c r="P3" s="466" t="s">
        <v>106</v>
      </c>
      <c r="Q3" s="467"/>
      <c r="R3" s="467"/>
      <c r="S3" s="467"/>
      <c r="T3" s="467"/>
      <c r="U3" s="467"/>
      <c r="V3" s="467"/>
      <c r="W3" s="481" t="s">
        <v>57</v>
      </c>
      <c r="X3" s="482"/>
      <c r="Y3" s="482"/>
      <c r="Z3" s="470" t="s">
        <v>58</v>
      </c>
      <c r="AA3" s="471"/>
      <c r="AB3" s="472"/>
    </row>
    <row r="4" spans="1:28" s="155" customFormat="1" ht="69.75" customHeight="1">
      <c r="A4" s="29" t="s">
        <v>54</v>
      </c>
      <c r="B4" s="30" t="s">
        <v>55</v>
      </c>
      <c r="C4" s="31" t="s">
        <v>83</v>
      </c>
      <c r="D4" s="32" t="s">
        <v>84</v>
      </c>
      <c r="E4" s="32" t="s">
        <v>85</v>
      </c>
      <c r="F4" s="32" t="s">
        <v>52</v>
      </c>
      <c r="G4" s="32" t="s">
        <v>86</v>
      </c>
      <c r="H4" s="32" t="s">
        <v>87</v>
      </c>
      <c r="I4" s="33" t="s">
        <v>88</v>
      </c>
      <c r="J4" s="34">
        <v>2011</v>
      </c>
      <c r="K4" s="35">
        <v>2010</v>
      </c>
      <c r="L4" s="36">
        <v>2009</v>
      </c>
      <c r="M4" s="34">
        <v>2011</v>
      </c>
      <c r="N4" s="35">
        <v>2010</v>
      </c>
      <c r="O4" s="152">
        <v>2009</v>
      </c>
      <c r="P4" s="153" t="s">
        <v>83</v>
      </c>
      <c r="Q4" s="32" t="s">
        <v>84</v>
      </c>
      <c r="R4" s="32" t="s">
        <v>85</v>
      </c>
      <c r="S4" s="32" t="s">
        <v>52</v>
      </c>
      <c r="T4" s="32" t="s">
        <v>86</v>
      </c>
      <c r="U4" s="32" t="s">
        <v>87</v>
      </c>
      <c r="V4" s="33" t="s">
        <v>88</v>
      </c>
      <c r="W4" s="34">
        <v>2011</v>
      </c>
      <c r="X4" s="35">
        <v>2010</v>
      </c>
      <c r="Y4" s="36">
        <v>2009</v>
      </c>
      <c r="Z4" s="34">
        <v>2011</v>
      </c>
      <c r="AA4" s="35">
        <v>2010</v>
      </c>
      <c r="AB4" s="154">
        <v>2009</v>
      </c>
    </row>
    <row r="5" spans="1:28" s="164" customFormat="1" ht="13.5" customHeight="1">
      <c r="A5" s="479">
        <v>1</v>
      </c>
      <c r="B5" s="156" t="s">
        <v>0</v>
      </c>
      <c r="C5" s="117">
        <v>8</v>
      </c>
      <c r="D5" s="157">
        <v>8</v>
      </c>
      <c r="E5" s="157">
        <v>8</v>
      </c>
      <c r="F5" s="157">
        <v>38</v>
      </c>
      <c r="G5" s="157">
        <v>16</v>
      </c>
      <c r="H5" s="157">
        <v>12</v>
      </c>
      <c r="I5" s="158">
        <v>6</v>
      </c>
      <c r="J5" s="117">
        <f>SUM(C5:I5)</f>
        <v>96</v>
      </c>
      <c r="K5" s="157">
        <v>88</v>
      </c>
      <c r="L5" s="159">
        <v>71</v>
      </c>
      <c r="M5" s="114">
        <v>9333</v>
      </c>
      <c r="N5" s="115">
        <v>5546</v>
      </c>
      <c r="O5" s="120">
        <v>4147</v>
      </c>
      <c r="P5" s="121">
        <f aca="true" t="shared" si="0" ref="P5:P36">C5/3</f>
        <v>2.6666666666666665</v>
      </c>
      <c r="Q5" s="122">
        <f>D5/6</f>
        <v>1.3333333333333333</v>
      </c>
      <c r="R5" s="122">
        <f aca="true" t="shared" si="1" ref="R5:R36">E5/5</f>
        <v>1.6</v>
      </c>
      <c r="S5" s="122">
        <f aca="true" t="shared" si="2" ref="S5:S36">F5/11</f>
        <v>3.4545454545454546</v>
      </c>
      <c r="T5" s="122">
        <f aca="true" t="shared" si="3" ref="T5:T36">G5/4</f>
        <v>4</v>
      </c>
      <c r="U5" s="122">
        <f>H5/4</f>
        <v>3</v>
      </c>
      <c r="V5" s="123">
        <f aca="true" t="shared" si="4" ref="V5:V36">I5/4</f>
        <v>1.5</v>
      </c>
      <c r="W5" s="124">
        <f>J5/37</f>
        <v>2.5945945945945947</v>
      </c>
      <c r="X5" s="122">
        <v>2.3783783783783785</v>
      </c>
      <c r="Y5" s="161">
        <v>1.9189189189189189</v>
      </c>
      <c r="Z5" s="162">
        <v>2.96</v>
      </c>
      <c r="AA5" s="163">
        <v>1.84</v>
      </c>
      <c r="AB5" s="127">
        <v>1.45</v>
      </c>
    </row>
    <row r="6" spans="1:28" s="164" customFormat="1" ht="13.5" customHeight="1">
      <c r="A6" s="480"/>
      <c r="B6" s="18" t="s">
        <v>1</v>
      </c>
      <c r="C6" s="44">
        <v>4</v>
      </c>
      <c r="D6" s="71">
        <v>4</v>
      </c>
      <c r="E6" s="71">
        <v>14</v>
      </c>
      <c r="F6" s="71">
        <v>31</v>
      </c>
      <c r="G6" s="71">
        <v>11</v>
      </c>
      <c r="H6" s="71">
        <v>4</v>
      </c>
      <c r="I6" s="72">
        <v>8</v>
      </c>
      <c r="J6" s="44">
        <f aca="true" t="shared" si="5" ref="J6:J57">SUM(C6:I6)</f>
        <v>76</v>
      </c>
      <c r="K6" s="71">
        <v>39</v>
      </c>
      <c r="L6" s="165">
        <v>127</v>
      </c>
      <c r="M6" s="41">
        <v>6248</v>
      </c>
      <c r="N6" s="42">
        <v>3398</v>
      </c>
      <c r="O6" s="47">
        <v>9114</v>
      </c>
      <c r="P6" s="48">
        <f t="shared" si="0"/>
        <v>1.3333333333333333</v>
      </c>
      <c r="Q6" s="49">
        <f aca="true" t="shared" si="6" ref="Q6:Q56">D6/6</f>
        <v>0.6666666666666666</v>
      </c>
      <c r="R6" s="49">
        <f t="shared" si="1"/>
        <v>2.8</v>
      </c>
      <c r="S6" s="49">
        <f t="shared" si="2"/>
        <v>2.8181818181818183</v>
      </c>
      <c r="T6" s="49">
        <f t="shared" si="3"/>
        <v>2.75</v>
      </c>
      <c r="U6" s="49">
        <f aca="true" t="shared" si="7" ref="U6:U56">H6/4</f>
        <v>1</v>
      </c>
      <c r="V6" s="50">
        <f t="shared" si="4"/>
        <v>2</v>
      </c>
      <c r="W6" s="51">
        <f aca="true" t="shared" si="8" ref="W6:W57">J6/37</f>
        <v>2.054054054054054</v>
      </c>
      <c r="X6" s="49">
        <v>1.054054054054054</v>
      </c>
      <c r="Y6" s="90">
        <v>3.4324324324324325</v>
      </c>
      <c r="Z6" s="167">
        <v>1.98</v>
      </c>
      <c r="AA6" s="168">
        <v>1.12</v>
      </c>
      <c r="AB6" s="54">
        <v>3.02</v>
      </c>
    </row>
    <row r="7" spans="1:28" s="164" customFormat="1" ht="13.5" customHeight="1">
      <c r="A7" s="480"/>
      <c r="B7" s="18" t="s">
        <v>2</v>
      </c>
      <c r="C7" s="44">
        <v>8</v>
      </c>
      <c r="D7" s="71">
        <v>8</v>
      </c>
      <c r="E7" s="71">
        <v>9</v>
      </c>
      <c r="F7" s="71">
        <v>22</v>
      </c>
      <c r="G7" s="71">
        <v>16</v>
      </c>
      <c r="H7" s="71">
        <v>12</v>
      </c>
      <c r="I7" s="72">
        <v>4</v>
      </c>
      <c r="J7" s="44">
        <f t="shared" si="5"/>
        <v>79</v>
      </c>
      <c r="K7" s="71">
        <v>64</v>
      </c>
      <c r="L7" s="165">
        <v>63</v>
      </c>
      <c r="M7" s="41">
        <v>5912</v>
      </c>
      <c r="N7" s="42">
        <v>3882</v>
      </c>
      <c r="O7" s="47">
        <v>4690</v>
      </c>
      <c r="P7" s="48">
        <f t="shared" si="0"/>
        <v>2.6666666666666665</v>
      </c>
      <c r="Q7" s="49">
        <f t="shared" si="6"/>
        <v>1.3333333333333333</v>
      </c>
      <c r="R7" s="49">
        <f t="shared" si="1"/>
        <v>1.8</v>
      </c>
      <c r="S7" s="49">
        <f t="shared" si="2"/>
        <v>2</v>
      </c>
      <c r="T7" s="49">
        <f t="shared" si="3"/>
        <v>4</v>
      </c>
      <c r="U7" s="49">
        <f t="shared" si="7"/>
        <v>3</v>
      </c>
      <c r="V7" s="50">
        <f t="shared" si="4"/>
        <v>1</v>
      </c>
      <c r="W7" s="51">
        <f t="shared" si="8"/>
        <v>2.135135135135135</v>
      </c>
      <c r="X7" s="49">
        <v>1.7297297297297298</v>
      </c>
      <c r="Y7" s="90">
        <v>1.7027027027027026</v>
      </c>
      <c r="Z7" s="167">
        <v>1.87</v>
      </c>
      <c r="AA7" s="168">
        <v>1.28</v>
      </c>
      <c r="AB7" s="54">
        <v>1.55</v>
      </c>
    </row>
    <row r="8" spans="1:28" s="164" customFormat="1" ht="13.5" customHeight="1">
      <c r="A8" s="480"/>
      <c r="B8" s="18" t="s">
        <v>3</v>
      </c>
      <c r="C8" s="44">
        <v>1</v>
      </c>
      <c r="D8" s="71">
        <v>9</v>
      </c>
      <c r="E8" s="71">
        <v>13</v>
      </c>
      <c r="F8" s="71">
        <v>24</v>
      </c>
      <c r="G8" s="71">
        <v>16</v>
      </c>
      <c r="H8" s="71">
        <v>3</v>
      </c>
      <c r="I8" s="72">
        <v>1</v>
      </c>
      <c r="J8" s="44">
        <f t="shared" si="5"/>
        <v>67</v>
      </c>
      <c r="K8" s="71">
        <v>50</v>
      </c>
      <c r="L8" s="165">
        <v>84</v>
      </c>
      <c r="M8" s="41">
        <v>5371</v>
      </c>
      <c r="N8" s="42">
        <v>3528</v>
      </c>
      <c r="O8" s="47">
        <v>5688</v>
      </c>
      <c r="P8" s="48">
        <f t="shared" si="0"/>
        <v>0.3333333333333333</v>
      </c>
      <c r="Q8" s="49">
        <f t="shared" si="6"/>
        <v>1.5</v>
      </c>
      <c r="R8" s="49">
        <f t="shared" si="1"/>
        <v>2.6</v>
      </c>
      <c r="S8" s="49">
        <f t="shared" si="2"/>
        <v>2.1818181818181817</v>
      </c>
      <c r="T8" s="49">
        <f t="shared" si="3"/>
        <v>4</v>
      </c>
      <c r="U8" s="49">
        <f t="shared" si="7"/>
        <v>0.75</v>
      </c>
      <c r="V8" s="50">
        <f t="shared" si="4"/>
        <v>0.25</v>
      </c>
      <c r="W8" s="51">
        <f t="shared" si="8"/>
        <v>1.8108108108108107</v>
      </c>
      <c r="X8" s="49">
        <v>1.3513513513513513</v>
      </c>
      <c r="Y8" s="90">
        <v>2.27027027027027</v>
      </c>
      <c r="Z8" s="167">
        <v>1.7</v>
      </c>
      <c r="AA8" s="168">
        <v>1.16</v>
      </c>
      <c r="AB8" s="54">
        <v>1.88</v>
      </c>
    </row>
    <row r="9" spans="1:28" s="164" customFormat="1" ht="13.5" customHeight="1">
      <c r="A9" s="483">
        <v>2</v>
      </c>
      <c r="B9" s="17" t="s">
        <v>4</v>
      </c>
      <c r="C9" s="74">
        <v>6</v>
      </c>
      <c r="D9" s="75">
        <v>6</v>
      </c>
      <c r="E9" s="75">
        <v>9</v>
      </c>
      <c r="F9" s="75">
        <v>25</v>
      </c>
      <c r="G9" s="75">
        <v>5</v>
      </c>
      <c r="H9" s="75">
        <v>4</v>
      </c>
      <c r="I9" s="76">
        <v>2</v>
      </c>
      <c r="J9" s="74">
        <f t="shared" si="5"/>
        <v>57</v>
      </c>
      <c r="K9" s="75">
        <v>56</v>
      </c>
      <c r="L9" s="170">
        <v>63</v>
      </c>
      <c r="M9" s="128">
        <v>5173</v>
      </c>
      <c r="N9" s="129">
        <v>3926</v>
      </c>
      <c r="O9" s="79">
        <v>4186</v>
      </c>
      <c r="P9" s="80">
        <f t="shared" si="0"/>
        <v>2</v>
      </c>
      <c r="Q9" s="81">
        <f t="shared" si="6"/>
        <v>1</v>
      </c>
      <c r="R9" s="81">
        <f t="shared" si="1"/>
        <v>1.8</v>
      </c>
      <c r="S9" s="81">
        <f t="shared" si="2"/>
        <v>2.272727272727273</v>
      </c>
      <c r="T9" s="81">
        <f t="shared" si="3"/>
        <v>1.25</v>
      </c>
      <c r="U9" s="81">
        <f t="shared" si="7"/>
        <v>1</v>
      </c>
      <c r="V9" s="82">
        <f t="shared" si="4"/>
        <v>0.5</v>
      </c>
      <c r="W9" s="83">
        <f t="shared" si="8"/>
        <v>1.5405405405405406</v>
      </c>
      <c r="X9" s="81">
        <v>1.5135135135135136</v>
      </c>
      <c r="Y9" s="94">
        <v>1.7027027027027026</v>
      </c>
      <c r="Z9" s="171">
        <v>1.64</v>
      </c>
      <c r="AA9" s="172">
        <v>1.3</v>
      </c>
      <c r="AB9" s="86">
        <v>1.38</v>
      </c>
    </row>
    <row r="10" spans="1:28" s="173" customFormat="1" ht="13.5" customHeight="1">
      <c r="A10" s="483"/>
      <c r="B10" s="18" t="s">
        <v>5</v>
      </c>
      <c r="C10" s="45">
        <v>9</v>
      </c>
      <c r="D10" s="46">
        <v>3</v>
      </c>
      <c r="E10" s="46">
        <v>17</v>
      </c>
      <c r="F10" s="46">
        <v>33</v>
      </c>
      <c r="G10" s="46">
        <v>11</v>
      </c>
      <c r="H10" s="46">
        <v>5</v>
      </c>
      <c r="I10" s="88">
        <v>10</v>
      </c>
      <c r="J10" s="44">
        <f t="shared" si="5"/>
        <v>88</v>
      </c>
      <c r="K10" s="46">
        <v>60</v>
      </c>
      <c r="L10" s="88">
        <v>77</v>
      </c>
      <c r="M10" s="45">
        <v>5294</v>
      </c>
      <c r="N10" s="46">
        <v>4340</v>
      </c>
      <c r="O10" s="47">
        <v>5297</v>
      </c>
      <c r="P10" s="48">
        <f t="shared" si="0"/>
        <v>3</v>
      </c>
      <c r="Q10" s="49">
        <f t="shared" si="6"/>
        <v>0.5</v>
      </c>
      <c r="R10" s="49">
        <f t="shared" si="1"/>
        <v>3.4</v>
      </c>
      <c r="S10" s="49">
        <f t="shared" si="2"/>
        <v>3</v>
      </c>
      <c r="T10" s="49">
        <f t="shared" si="3"/>
        <v>2.75</v>
      </c>
      <c r="U10" s="49">
        <f t="shared" si="7"/>
        <v>1.25</v>
      </c>
      <c r="V10" s="166">
        <f t="shared" si="4"/>
        <v>2.5</v>
      </c>
      <c r="W10" s="51">
        <f t="shared" si="8"/>
        <v>2.3783783783783785</v>
      </c>
      <c r="X10" s="89">
        <v>1.6216216216216217</v>
      </c>
      <c r="Y10" s="90">
        <v>2.081081081081081</v>
      </c>
      <c r="Z10" s="52">
        <v>1.68</v>
      </c>
      <c r="AA10" s="53">
        <v>1.43</v>
      </c>
      <c r="AB10" s="54">
        <v>1.75</v>
      </c>
    </row>
    <row r="11" spans="1:28" s="173" customFormat="1" ht="13.5" customHeight="1">
      <c r="A11" s="483"/>
      <c r="B11" s="18" t="s">
        <v>6</v>
      </c>
      <c r="C11" s="45">
        <v>1</v>
      </c>
      <c r="D11" s="46">
        <v>10</v>
      </c>
      <c r="E11" s="46">
        <v>8</v>
      </c>
      <c r="F11" s="46">
        <v>48</v>
      </c>
      <c r="G11" s="46">
        <v>2</v>
      </c>
      <c r="H11" s="46">
        <v>2</v>
      </c>
      <c r="I11" s="88">
        <v>4</v>
      </c>
      <c r="J11" s="44">
        <f t="shared" si="5"/>
        <v>75</v>
      </c>
      <c r="K11" s="46">
        <v>69</v>
      </c>
      <c r="L11" s="88">
        <v>82</v>
      </c>
      <c r="M11" s="45">
        <v>5502</v>
      </c>
      <c r="N11" s="46">
        <v>4549</v>
      </c>
      <c r="O11" s="47">
        <v>4827</v>
      </c>
      <c r="P11" s="48">
        <f t="shared" si="0"/>
        <v>0.3333333333333333</v>
      </c>
      <c r="Q11" s="49">
        <f t="shared" si="6"/>
        <v>1.6666666666666667</v>
      </c>
      <c r="R11" s="49">
        <f t="shared" si="1"/>
        <v>1.6</v>
      </c>
      <c r="S11" s="49">
        <f t="shared" si="2"/>
        <v>4.363636363636363</v>
      </c>
      <c r="T11" s="49">
        <f t="shared" si="3"/>
        <v>0.5</v>
      </c>
      <c r="U11" s="49">
        <f t="shared" si="7"/>
        <v>0.5</v>
      </c>
      <c r="V11" s="166">
        <f t="shared" si="4"/>
        <v>1</v>
      </c>
      <c r="W11" s="51">
        <f t="shared" si="8"/>
        <v>2.027027027027027</v>
      </c>
      <c r="X11" s="89">
        <v>1.864864864864865</v>
      </c>
      <c r="Y11" s="90">
        <v>2.2162162162162162</v>
      </c>
      <c r="Z11" s="52">
        <v>1.75</v>
      </c>
      <c r="AA11" s="53">
        <v>1.5</v>
      </c>
      <c r="AB11" s="54">
        <v>1.59</v>
      </c>
    </row>
    <row r="12" spans="1:28" s="173" customFormat="1" ht="13.5" customHeight="1">
      <c r="A12" s="483"/>
      <c r="B12" s="18" t="s">
        <v>7</v>
      </c>
      <c r="C12" s="45">
        <v>5</v>
      </c>
      <c r="D12" s="46">
        <v>8</v>
      </c>
      <c r="E12" s="46">
        <v>11</v>
      </c>
      <c r="F12" s="46">
        <v>36</v>
      </c>
      <c r="G12" s="46">
        <v>8</v>
      </c>
      <c r="H12" s="46">
        <v>5</v>
      </c>
      <c r="I12" s="88">
        <v>4</v>
      </c>
      <c r="J12" s="44">
        <f t="shared" si="5"/>
        <v>77</v>
      </c>
      <c r="K12" s="46">
        <v>94</v>
      </c>
      <c r="L12" s="88">
        <v>81</v>
      </c>
      <c r="M12" s="45">
        <v>5687</v>
      </c>
      <c r="N12" s="46">
        <v>4865</v>
      </c>
      <c r="O12" s="47">
        <v>5090</v>
      </c>
      <c r="P12" s="48">
        <f t="shared" si="0"/>
        <v>1.6666666666666667</v>
      </c>
      <c r="Q12" s="49">
        <f t="shared" si="6"/>
        <v>1.3333333333333333</v>
      </c>
      <c r="R12" s="49">
        <f t="shared" si="1"/>
        <v>2.2</v>
      </c>
      <c r="S12" s="49">
        <f t="shared" si="2"/>
        <v>3.272727272727273</v>
      </c>
      <c r="T12" s="49">
        <f t="shared" si="3"/>
        <v>2</v>
      </c>
      <c r="U12" s="49">
        <f t="shared" si="7"/>
        <v>1.25</v>
      </c>
      <c r="V12" s="166">
        <f t="shared" si="4"/>
        <v>1</v>
      </c>
      <c r="W12" s="51">
        <f t="shared" si="8"/>
        <v>2.081081081081081</v>
      </c>
      <c r="X12" s="89">
        <v>2.5405405405405403</v>
      </c>
      <c r="Y12" s="90">
        <v>2.189189189189189</v>
      </c>
      <c r="Z12" s="52">
        <v>1.8</v>
      </c>
      <c r="AA12" s="53">
        <v>1.6</v>
      </c>
      <c r="AB12" s="54">
        <v>1.68</v>
      </c>
    </row>
    <row r="13" spans="1:28" s="173" customFormat="1" ht="13.5" customHeight="1">
      <c r="A13" s="489">
        <v>3</v>
      </c>
      <c r="B13" s="17" t="s">
        <v>8</v>
      </c>
      <c r="C13" s="77">
        <v>3</v>
      </c>
      <c r="D13" s="78">
        <v>16</v>
      </c>
      <c r="E13" s="78">
        <v>6</v>
      </c>
      <c r="F13" s="78">
        <v>47</v>
      </c>
      <c r="G13" s="78">
        <v>5</v>
      </c>
      <c r="H13" s="78">
        <v>3</v>
      </c>
      <c r="I13" s="92">
        <v>2</v>
      </c>
      <c r="J13" s="74">
        <f t="shared" si="5"/>
        <v>82</v>
      </c>
      <c r="K13" s="78">
        <v>80</v>
      </c>
      <c r="L13" s="92">
        <v>83</v>
      </c>
      <c r="M13" s="77">
        <v>5278</v>
      </c>
      <c r="N13" s="78">
        <v>5077</v>
      </c>
      <c r="O13" s="79">
        <v>4866</v>
      </c>
      <c r="P13" s="80">
        <f t="shared" si="0"/>
        <v>1</v>
      </c>
      <c r="Q13" s="81">
        <f t="shared" si="6"/>
        <v>2.6666666666666665</v>
      </c>
      <c r="R13" s="81">
        <f t="shared" si="1"/>
        <v>1.2</v>
      </c>
      <c r="S13" s="81">
        <f t="shared" si="2"/>
        <v>4.2727272727272725</v>
      </c>
      <c r="T13" s="81">
        <f t="shared" si="3"/>
        <v>1.25</v>
      </c>
      <c r="U13" s="81">
        <f t="shared" si="7"/>
        <v>0.75</v>
      </c>
      <c r="V13" s="282">
        <f t="shared" si="4"/>
        <v>0.5</v>
      </c>
      <c r="W13" s="83">
        <f t="shared" si="8"/>
        <v>2.2162162162162162</v>
      </c>
      <c r="X13" s="93">
        <v>2.1621621621621623</v>
      </c>
      <c r="Y13" s="94">
        <v>2.2432432432432434</v>
      </c>
      <c r="Z13" s="84">
        <v>1.67</v>
      </c>
      <c r="AA13" s="85">
        <v>1.67</v>
      </c>
      <c r="AB13" s="86">
        <v>1.61</v>
      </c>
    </row>
    <row r="14" spans="1:28" s="173" customFormat="1" ht="13.5" customHeight="1">
      <c r="A14" s="477"/>
      <c r="B14" s="18" t="s">
        <v>9</v>
      </c>
      <c r="C14" s="45">
        <v>1</v>
      </c>
      <c r="D14" s="46">
        <v>14</v>
      </c>
      <c r="E14" s="46">
        <v>10</v>
      </c>
      <c r="F14" s="46">
        <v>41</v>
      </c>
      <c r="G14" s="46">
        <v>12</v>
      </c>
      <c r="H14" s="46">
        <v>12</v>
      </c>
      <c r="I14" s="88">
        <v>1</v>
      </c>
      <c r="J14" s="44">
        <f t="shared" si="5"/>
        <v>91</v>
      </c>
      <c r="K14" s="46">
        <v>73</v>
      </c>
      <c r="L14" s="88">
        <v>80</v>
      </c>
      <c r="M14" s="45">
        <v>5484</v>
      </c>
      <c r="N14" s="46">
        <v>5119</v>
      </c>
      <c r="O14" s="47">
        <v>4980</v>
      </c>
      <c r="P14" s="48">
        <f t="shared" si="0"/>
        <v>0.3333333333333333</v>
      </c>
      <c r="Q14" s="49">
        <f t="shared" si="6"/>
        <v>2.3333333333333335</v>
      </c>
      <c r="R14" s="49">
        <f t="shared" si="1"/>
        <v>2</v>
      </c>
      <c r="S14" s="49">
        <f t="shared" si="2"/>
        <v>3.727272727272727</v>
      </c>
      <c r="T14" s="49">
        <f t="shared" si="3"/>
        <v>3</v>
      </c>
      <c r="U14" s="49">
        <f t="shared" si="7"/>
        <v>3</v>
      </c>
      <c r="V14" s="50">
        <f t="shared" si="4"/>
        <v>0.25</v>
      </c>
      <c r="W14" s="51">
        <f t="shared" si="8"/>
        <v>2.4594594594594597</v>
      </c>
      <c r="X14" s="89">
        <v>1.972972972972973</v>
      </c>
      <c r="Y14" s="90">
        <v>2.1621621621621623</v>
      </c>
      <c r="Z14" s="52">
        <v>1.78</v>
      </c>
      <c r="AA14" s="53">
        <v>1.69</v>
      </c>
      <c r="AB14" s="54">
        <v>1.64</v>
      </c>
    </row>
    <row r="15" spans="1:28" s="173" customFormat="1" ht="13.5" customHeight="1">
      <c r="A15" s="477"/>
      <c r="B15" s="18" t="s">
        <v>10</v>
      </c>
      <c r="C15" s="45">
        <v>3</v>
      </c>
      <c r="D15" s="46">
        <v>8</v>
      </c>
      <c r="E15" s="46">
        <v>17</v>
      </c>
      <c r="F15" s="46">
        <v>57</v>
      </c>
      <c r="G15" s="46">
        <v>9</v>
      </c>
      <c r="H15" s="46">
        <v>15</v>
      </c>
      <c r="I15" s="88">
        <v>2</v>
      </c>
      <c r="J15" s="44">
        <f t="shared" si="5"/>
        <v>111</v>
      </c>
      <c r="K15" s="46">
        <v>84</v>
      </c>
      <c r="L15" s="88">
        <v>100</v>
      </c>
      <c r="M15" s="45">
        <v>5323</v>
      </c>
      <c r="N15" s="46">
        <v>5668</v>
      </c>
      <c r="O15" s="47">
        <v>5433</v>
      </c>
      <c r="P15" s="48">
        <f t="shared" si="0"/>
        <v>1</v>
      </c>
      <c r="Q15" s="49">
        <f t="shared" si="6"/>
        <v>1.3333333333333333</v>
      </c>
      <c r="R15" s="49">
        <f t="shared" si="1"/>
        <v>3.4</v>
      </c>
      <c r="S15" s="49">
        <f t="shared" si="2"/>
        <v>5.181818181818182</v>
      </c>
      <c r="T15" s="49">
        <f t="shared" si="3"/>
        <v>2.25</v>
      </c>
      <c r="U15" s="49">
        <f t="shared" si="7"/>
        <v>3.75</v>
      </c>
      <c r="V15" s="50">
        <f t="shared" si="4"/>
        <v>0.5</v>
      </c>
      <c r="W15" s="51">
        <f t="shared" si="8"/>
        <v>3</v>
      </c>
      <c r="X15" s="89">
        <v>2.27027027027027</v>
      </c>
      <c r="Y15" s="90">
        <v>2.7027027027027026</v>
      </c>
      <c r="Z15" s="52">
        <v>1.73</v>
      </c>
      <c r="AA15" s="53">
        <v>1.88</v>
      </c>
      <c r="AB15" s="54">
        <v>1.79</v>
      </c>
    </row>
    <row r="16" spans="1:28" s="173" customFormat="1" ht="13.5" customHeight="1">
      <c r="A16" s="477"/>
      <c r="B16" s="18" t="s">
        <v>11</v>
      </c>
      <c r="C16" s="45">
        <v>6</v>
      </c>
      <c r="D16" s="46">
        <v>8</v>
      </c>
      <c r="E16" s="46">
        <v>8</v>
      </c>
      <c r="F16" s="46">
        <v>29</v>
      </c>
      <c r="G16" s="46">
        <v>5</v>
      </c>
      <c r="H16" s="46">
        <v>12</v>
      </c>
      <c r="I16" s="88">
        <v>2</v>
      </c>
      <c r="J16" s="44">
        <f t="shared" si="5"/>
        <v>70</v>
      </c>
      <c r="K16" s="46">
        <v>88</v>
      </c>
      <c r="L16" s="88">
        <v>66</v>
      </c>
      <c r="M16" s="45">
        <v>4908</v>
      </c>
      <c r="N16" s="46">
        <v>5182</v>
      </c>
      <c r="O16" s="47">
        <v>4994</v>
      </c>
      <c r="P16" s="48">
        <f t="shared" si="0"/>
        <v>2</v>
      </c>
      <c r="Q16" s="49">
        <f t="shared" si="6"/>
        <v>1.3333333333333333</v>
      </c>
      <c r="R16" s="49">
        <f t="shared" si="1"/>
        <v>1.6</v>
      </c>
      <c r="S16" s="49">
        <f t="shared" si="2"/>
        <v>2.6363636363636362</v>
      </c>
      <c r="T16" s="49">
        <f t="shared" si="3"/>
        <v>1.25</v>
      </c>
      <c r="U16" s="49">
        <f t="shared" si="7"/>
        <v>3</v>
      </c>
      <c r="V16" s="50">
        <f t="shared" si="4"/>
        <v>0.5</v>
      </c>
      <c r="W16" s="51">
        <f t="shared" si="8"/>
        <v>1.8918918918918919</v>
      </c>
      <c r="X16" s="89">
        <v>2.3783783783783785</v>
      </c>
      <c r="Y16" s="90">
        <v>1.7837837837837838</v>
      </c>
      <c r="Z16" s="52">
        <v>1.58</v>
      </c>
      <c r="AA16" s="53">
        <v>1.71</v>
      </c>
      <c r="AB16" s="54">
        <v>1.65</v>
      </c>
    </row>
    <row r="17" spans="1:28" s="173" customFormat="1" ht="13.5" customHeight="1">
      <c r="A17" s="478"/>
      <c r="B17" s="174" t="s">
        <v>12</v>
      </c>
      <c r="C17" s="60">
        <v>3</v>
      </c>
      <c r="D17" s="61">
        <v>7</v>
      </c>
      <c r="E17" s="61">
        <v>12</v>
      </c>
      <c r="F17" s="61">
        <v>55</v>
      </c>
      <c r="G17" s="61">
        <v>7</v>
      </c>
      <c r="H17" s="61">
        <v>9</v>
      </c>
      <c r="I17" s="175">
        <v>3</v>
      </c>
      <c r="J17" s="59">
        <f t="shared" si="5"/>
        <v>96</v>
      </c>
      <c r="K17" s="61">
        <v>98</v>
      </c>
      <c r="L17" s="175">
        <v>104</v>
      </c>
      <c r="M17" s="60">
        <v>4803</v>
      </c>
      <c r="N17" s="61">
        <v>5705</v>
      </c>
      <c r="O17" s="62">
        <v>5637</v>
      </c>
      <c r="P17" s="63">
        <f t="shared" si="0"/>
        <v>1</v>
      </c>
      <c r="Q17" s="64">
        <f t="shared" si="6"/>
        <v>1.1666666666666667</v>
      </c>
      <c r="R17" s="64">
        <f t="shared" si="1"/>
        <v>2.4</v>
      </c>
      <c r="S17" s="64">
        <f t="shared" si="2"/>
        <v>5</v>
      </c>
      <c r="T17" s="64">
        <f t="shared" si="3"/>
        <v>1.75</v>
      </c>
      <c r="U17" s="64">
        <f t="shared" si="7"/>
        <v>2.25</v>
      </c>
      <c r="V17" s="65">
        <f t="shared" si="4"/>
        <v>0.75</v>
      </c>
      <c r="W17" s="66">
        <f t="shared" si="8"/>
        <v>2.5945945945945947</v>
      </c>
      <c r="X17" s="176">
        <v>2.6486486486486487</v>
      </c>
      <c r="Y17" s="177">
        <v>2.810810810810811</v>
      </c>
      <c r="Z17" s="67">
        <v>1.55</v>
      </c>
      <c r="AA17" s="68">
        <v>1.88</v>
      </c>
      <c r="AB17" s="69">
        <v>1.86</v>
      </c>
    </row>
    <row r="18" spans="1:28" s="178" customFormat="1" ht="13.5" customHeight="1">
      <c r="A18" s="489">
        <v>4</v>
      </c>
      <c r="B18" s="18" t="s">
        <v>13</v>
      </c>
      <c r="C18" s="41">
        <v>1</v>
      </c>
      <c r="D18" s="42">
        <v>6</v>
      </c>
      <c r="E18" s="42">
        <v>12</v>
      </c>
      <c r="F18" s="42">
        <v>35</v>
      </c>
      <c r="G18" s="42">
        <v>6</v>
      </c>
      <c r="H18" s="42">
        <v>7</v>
      </c>
      <c r="I18" s="43">
        <v>3</v>
      </c>
      <c r="J18" s="44">
        <f t="shared" si="5"/>
        <v>70</v>
      </c>
      <c r="K18" s="42">
        <v>110</v>
      </c>
      <c r="L18" s="88">
        <v>77</v>
      </c>
      <c r="M18" s="41">
        <v>4502</v>
      </c>
      <c r="N18" s="42">
        <v>5330</v>
      </c>
      <c r="O18" s="47">
        <v>4942</v>
      </c>
      <c r="P18" s="48">
        <f t="shared" si="0"/>
        <v>0.3333333333333333</v>
      </c>
      <c r="Q18" s="49">
        <f t="shared" si="6"/>
        <v>1</v>
      </c>
      <c r="R18" s="49">
        <f t="shared" si="1"/>
        <v>2.4</v>
      </c>
      <c r="S18" s="49">
        <f t="shared" si="2"/>
        <v>3.1818181818181817</v>
      </c>
      <c r="T18" s="49">
        <f t="shared" si="3"/>
        <v>1.5</v>
      </c>
      <c r="U18" s="49">
        <f t="shared" si="7"/>
        <v>1.75</v>
      </c>
      <c r="V18" s="166">
        <f t="shared" si="4"/>
        <v>0.75</v>
      </c>
      <c r="W18" s="51">
        <f t="shared" si="8"/>
        <v>1.8918918918918919</v>
      </c>
      <c r="X18" s="49">
        <v>2.972972972972973</v>
      </c>
      <c r="Y18" s="90">
        <v>2.081081081081081</v>
      </c>
      <c r="Z18" s="167">
        <v>1.46</v>
      </c>
      <c r="AA18" s="168">
        <v>1.76</v>
      </c>
      <c r="AB18" s="54">
        <v>1.63</v>
      </c>
    </row>
    <row r="19" spans="1:28" s="178" customFormat="1" ht="13.5" customHeight="1">
      <c r="A19" s="477"/>
      <c r="B19" s="18" t="s">
        <v>14</v>
      </c>
      <c r="C19" s="41">
        <v>1</v>
      </c>
      <c r="D19" s="42">
        <v>8</v>
      </c>
      <c r="E19" s="42">
        <v>14</v>
      </c>
      <c r="F19" s="42">
        <v>55</v>
      </c>
      <c r="G19" s="42">
        <v>10</v>
      </c>
      <c r="H19" s="42">
        <v>6</v>
      </c>
      <c r="I19" s="43">
        <v>3</v>
      </c>
      <c r="J19" s="44">
        <f t="shared" si="5"/>
        <v>97</v>
      </c>
      <c r="K19" s="42">
        <v>92</v>
      </c>
      <c r="L19" s="88">
        <v>71</v>
      </c>
      <c r="M19" s="41">
        <v>4240</v>
      </c>
      <c r="N19" s="42">
        <v>5021</v>
      </c>
      <c r="O19" s="47">
        <v>5020</v>
      </c>
      <c r="P19" s="48">
        <f t="shared" si="0"/>
        <v>0.3333333333333333</v>
      </c>
      <c r="Q19" s="49">
        <f t="shared" si="6"/>
        <v>1.3333333333333333</v>
      </c>
      <c r="R19" s="49">
        <f t="shared" si="1"/>
        <v>2.8</v>
      </c>
      <c r="S19" s="49">
        <f t="shared" si="2"/>
        <v>5</v>
      </c>
      <c r="T19" s="49">
        <f t="shared" si="3"/>
        <v>2.5</v>
      </c>
      <c r="U19" s="49">
        <f t="shared" si="7"/>
        <v>1.5</v>
      </c>
      <c r="V19" s="166">
        <f t="shared" si="4"/>
        <v>0.75</v>
      </c>
      <c r="W19" s="51">
        <f t="shared" si="8"/>
        <v>2.6216216216216215</v>
      </c>
      <c r="X19" s="49">
        <v>2.4864864864864864</v>
      </c>
      <c r="Y19" s="90">
        <v>1.9189189189189189</v>
      </c>
      <c r="Z19" s="167">
        <v>1.35</v>
      </c>
      <c r="AA19" s="168">
        <v>1.65</v>
      </c>
      <c r="AB19" s="54">
        <v>1.66</v>
      </c>
    </row>
    <row r="20" spans="1:28" s="178" customFormat="1" ht="13.5" customHeight="1">
      <c r="A20" s="477"/>
      <c r="B20" s="18" t="s">
        <v>15</v>
      </c>
      <c r="C20" s="41">
        <v>2</v>
      </c>
      <c r="D20" s="42">
        <v>7</v>
      </c>
      <c r="E20" s="42">
        <v>23</v>
      </c>
      <c r="F20" s="42">
        <v>35</v>
      </c>
      <c r="G20" s="42">
        <v>10</v>
      </c>
      <c r="H20" s="42">
        <v>4</v>
      </c>
      <c r="I20" s="43">
        <v>1</v>
      </c>
      <c r="J20" s="44">
        <f t="shared" si="5"/>
        <v>82</v>
      </c>
      <c r="K20" s="42">
        <v>112</v>
      </c>
      <c r="L20" s="88">
        <v>57</v>
      </c>
      <c r="M20" s="41">
        <v>4193</v>
      </c>
      <c r="N20" s="42">
        <v>5279</v>
      </c>
      <c r="O20" s="47">
        <v>4424</v>
      </c>
      <c r="P20" s="48">
        <f t="shared" si="0"/>
        <v>0.6666666666666666</v>
      </c>
      <c r="Q20" s="49">
        <f t="shared" si="6"/>
        <v>1.1666666666666667</v>
      </c>
      <c r="R20" s="49">
        <f t="shared" si="1"/>
        <v>4.6</v>
      </c>
      <c r="S20" s="49">
        <f t="shared" si="2"/>
        <v>3.1818181818181817</v>
      </c>
      <c r="T20" s="49">
        <f t="shared" si="3"/>
        <v>2.5</v>
      </c>
      <c r="U20" s="49">
        <f t="shared" si="7"/>
        <v>1</v>
      </c>
      <c r="V20" s="166">
        <f t="shared" si="4"/>
        <v>0.25</v>
      </c>
      <c r="W20" s="51">
        <f t="shared" si="8"/>
        <v>2.2162162162162162</v>
      </c>
      <c r="X20" s="49">
        <v>3.027027027027027</v>
      </c>
      <c r="Y20" s="90">
        <v>1.5405405405405406</v>
      </c>
      <c r="Z20" s="167">
        <v>1.34</v>
      </c>
      <c r="AA20" s="168">
        <v>1.74</v>
      </c>
      <c r="AB20" s="54">
        <v>1.46</v>
      </c>
    </row>
    <row r="21" spans="1:28" s="178" customFormat="1" ht="13.5" customHeight="1">
      <c r="A21" s="478"/>
      <c r="B21" s="18" t="s">
        <v>16</v>
      </c>
      <c r="C21" s="41">
        <v>0</v>
      </c>
      <c r="D21" s="42">
        <v>8</v>
      </c>
      <c r="E21" s="42">
        <v>11</v>
      </c>
      <c r="F21" s="42">
        <v>51</v>
      </c>
      <c r="G21" s="42">
        <v>15</v>
      </c>
      <c r="H21" s="42">
        <v>10</v>
      </c>
      <c r="I21" s="43">
        <v>2</v>
      </c>
      <c r="J21" s="44">
        <f t="shared" si="5"/>
        <v>97</v>
      </c>
      <c r="K21" s="42">
        <v>103</v>
      </c>
      <c r="L21" s="88">
        <v>42</v>
      </c>
      <c r="M21" s="41">
        <v>4768</v>
      </c>
      <c r="N21" s="42">
        <v>5893</v>
      </c>
      <c r="O21" s="47">
        <v>4717</v>
      </c>
      <c r="P21" s="48">
        <f t="shared" si="0"/>
        <v>0</v>
      </c>
      <c r="Q21" s="49">
        <f t="shared" si="6"/>
        <v>1.3333333333333333</v>
      </c>
      <c r="R21" s="49">
        <f t="shared" si="1"/>
        <v>2.2</v>
      </c>
      <c r="S21" s="49">
        <f t="shared" si="2"/>
        <v>4.636363636363637</v>
      </c>
      <c r="T21" s="49">
        <f t="shared" si="3"/>
        <v>3.75</v>
      </c>
      <c r="U21" s="49">
        <f t="shared" si="7"/>
        <v>2.5</v>
      </c>
      <c r="V21" s="166">
        <f t="shared" si="4"/>
        <v>0.5</v>
      </c>
      <c r="W21" s="51">
        <f t="shared" si="8"/>
        <v>2.6216216216216215</v>
      </c>
      <c r="X21" s="49">
        <v>2.7837837837837838</v>
      </c>
      <c r="Y21" s="90">
        <v>1.135135135135135</v>
      </c>
      <c r="Z21" s="167">
        <v>1.53</v>
      </c>
      <c r="AA21" s="168">
        <v>1.97</v>
      </c>
      <c r="AB21" s="54">
        <v>1.56</v>
      </c>
    </row>
    <row r="22" spans="1:28" s="178" customFormat="1" ht="13.5" customHeight="1">
      <c r="A22" s="480">
        <v>5</v>
      </c>
      <c r="B22" s="17" t="s">
        <v>17</v>
      </c>
      <c r="C22" s="128">
        <v>3</v>
      </c>
      <c r="D22" s="129">
        <v>8</v>
      </c>
      <c r="E22" s="129">
        <v>36</v>
      </c>
      <c r="F22" s="129">
        <v>34</v>
      </c>
      <c r="G22" s="129">
        <v>18</v>
      </c>
      <c r="H22" s="129">
        <v>4</v>
      </c>
      <c r="I22" s="130">
        <v>4</v>
      </c>
      <c r="J22" s="74">
        <f t="shared" si="5"/>
        <v>107</v>
      </c>
      <c r="K22" s="129">
        <v>100</v>
      </c>
      <c r="L22" s="92">
        <v>66</v>
      </c>
      <c r="M22" s="128">
        <v>5008</v>
      </c>
      <c r="N22" s="129">
        <v>5926</v>
      </c>
      <c r="O22" s="79">
        <v>4905</v>
      </c>
      <c r="P22" s="80">
        <f t="shared" si="0"/>
        <v>1</v>
      </c>
      <c r="Q22" s="81">
        <f t="shared" si="6"/>
        <v>1.3333333333333333</v>
      </c>
      <c r="R22" s="81">
        <f t="shared" si="1"/>
        <v>7.2</v>
      </c>
      <c r="S22" s="81">
        <f t="shared" si="2"/>
        <v>3.090909090909091</v>
      </c>
      <c r="T22" s="81">
        <f t="shared" si="3"/>
        <v>4.5</v>
      </c>
      <c r="U22" s="81">
        <f t="shared" si="7"/>
        <v>1</v>
      </c>
      <c r="V22" s="282">
        <f t="shared" si="4"/>
        <v>1</v>
      </c>
      <c r="W22" s="83">
        <f t="shared" si="8"/>
        <v>2.891891891891892</v>
      </c>
      <c r="X22" s="81">
        <v>2.7027027027027026</v>
      </c>
      <c r="Y22" s="94">
        <v>1.7837837837837838</v>
      </c>
      <c r="Z22" s="171">
        <v>1.6</v>
      </c>
      <c r="AA22" s="172">
        <v>1.95</v>
      </c>
      <c r="AB22" s="86">
        <v>1.64</v>
      </c>
    </row>
    <row r="23" spans="1:28" s="178" customFormat="1" ht="13.5" customHeight="1">
      <c r="A23" s="480"/>
      <c r="B23" s="18" t="s">
        <v>18</v>
      </c>
      <c r="C23" s="41">
        <v>2</v>
      </c>
      <c r="D23" s="42">
        <v>7</v>
      </c>
      <c r="E23" s="42">
        <v>14</v>
      </c>
      <c r="F23" s="42">
        <v>45</v>
      </c>
      <c r="G23" s="42">
        <v>14</v>
      </c>
      <c r="H23" s="42">
        <v>21</v>
      </c>
      <c r="I23" s="43">
        <v>4</v>
      </c>
      <c r="J23" s="44">
        <f t="shared" si="5"/>
        <v>107</v>
      </c>
      <c r="K23" s="42">
        <v>109</v>
      </c>
      <c r="L23" s="88">
        <v>46</v>
      </c>
      <c r="M23" s="41">
        <v>6385</v>
      </c>
      <c r="N23" s="42">
        <v>7352</v>
      </c>
      <c r="O23" s="47">
        <v>4949</v>
      </c>
      <c r="P23" s="48">
        <f t="shared" si="0"/>
        <v>0.6666666666666666</v>
      </c>
      <c r="Q23" s="49">
        <f t="shared" si="6"/>
        <v>1.1666666666666667</v>
      </c>
      <c r="R23" s="49">
        <f t="shared" si="1"/>
        <v>2.8</v>
      </c>
      <c r="S23" s="49">
        <f t="shared" si="2"/>
        <v>4.090909090909091</v>
      </c>
      <c r="T23" s="49">
        <f t="shared" si="3"/>
        <v>3.5</v>
      </c>
      <c r="U23" s="49">
        <f t="shared" si="7"/>
        <v>5.25</v>
      </c>
      <c r="V23" s="50">
        <f t="shared" si="4"/>
        <v>1</v>
      </c>
      <c r="W23" s="51">
        <f t="shared" si="8"/>
        <v>2.891891891891892</v>
      </c>
      <c r="X23" s="49">
        <v>2.945945945945946</v>
      </c>
      <c r="Y23" s="90">
        <v>1.2432432432432432</v>
      </c>
      <c r="Z23" s="167">
        <v>2.03</v>
      </c>
      <c r="AA23" s="168">
        <v>2.42</v>
      </c>
      <c r="AB23" s="54">
        <v>1.64</v>
      </c>
    </row>
    <row r="24" spans="1:28" s="178" customFormat="1" ht="13.5" customHeight="1">
      <c r="A24" s="480"/>
      <c r="B24" s="18" t="s">
        <v>19</v>
      </c>
      <c r="C24" s="41">
        <v>1</v>
      </c>
      <c r="D24" s="42">
        <v>5</v>
      </c>
      <c r="E24" s="42">
        <v>9</v>
      </c>
      <c r="F24" s="42">
        <v>41</v>
      </c>
      <c r="G24" s="42">
        <v>25</v>
      </c>
      <c r="H24" s="42">
        <v>6</v>
      </c>
      <c r="I24" s="43">
        <v>7</v>
      </c>
      <c r="J24" s="44">
        <f t="shared" si="5"/>
        <v>94</v>
      </c>
      <c r="K24" s="42">
        <v>109</v>
      </c>
      <c r="L24" s="88">
        <v>80</v>
      </c>
      <c r="M24" s="41">
        <v>4815</v>
      </c>
      <c r="N24" s="42">
        <v>5756</v>
      </c>
      <c r="O24" s="47">
        <v>5961</v>
      </c>
      <c r="P24" s="48">
        <f t="shared" si="0"/>
        <v>0.3333333333333333</v>
      </c>
      <c r="Q24" s="49">
        <f t="shared" si="6"/>
        <v>0.8333333333333334</v>
      </c>
      <c r="R24" s="49">
        <f t="shared" si="1"/>
        <v>1.8</v>
      </c>
      <c r="S24" s="49">
        <f t="shared" si="2"/>
        <v>3.727272727272727</v>
      </c>
      <c r="T24" s="49">
        <f t="shared" si="3"/>
        <v>6.25</v>
      </c>
      <c r="U24" s="49">
        <f t="shared" si="7"/>
        <v>1.5</v>
      </c>
      <c r="V24" s="50">
        <f t="shared" si="4"/>
        <v>1.75</v>
      </c>
      <c r="W24" s="51">
        <f t="shared" si="8"/>
        <v>2.5405405405405403</v>
      </c>
      <c r="X24" s="49">
        <v>2.945945945945946</v>
      </c>
      <c r="Y24" s="90">
        <v>2.1621621621621623</v>
      </c>
      <c r="Z24" s="167">
        <v>1.53</v>
      </c>
      <c r="AA24" s="168">
        <v>1.89</v>
      </c>
      <c r="AB24" s="54">
        <v>1.97</v>
      </c>
    </row>
    <row r="25" spans="1:28" s="178" customFormat="1" ht="13.5" customHeight="1">
      <c r="A25" s="480"/>
      <c r="B25" s="18" t="s">
        <v>20</v>
      </c>
      <c r="C25" s="41">
        <v>2</v>
      </c>
      <c r="D25" s="42">
        <v>9</v>
      </c>
      <c r="E25" s="42">
        <v>16</v>
      </c>
      <c r="F25" s="42">
        <v>31</v>
      </c>
      <c r="G25" s="42">
        <v>13</v>
      </c>
      <c r="H25" s="42">
        <v>7</v>
      </c>
      <c r="I25" s="43">
        <v>3</v>
      </c>
      <c r="J25" s="44">
        <f t="shared" si="5"/>
        <v>81</v>
      </c>
      <c r="K25" s="42">
        <v>134</v>
      </c>
      <c r="L25" s="88">
        <v>50</v>
      </c>
      <c r="M25" s="41">
        <v>6139</v>
      </c>
      <c r="N25" s="42">
        <v>9084</v>
      </c>
      <c r="O25" s="47">
        <v>5320</v>
      </c>
      <c r="P25" s="48">
        <f t="shared" si="0"/>
        <v>0.6666666666666666</v>
      </c>
      <c r="Q25" s="49">
        <f t="shared" si="6"/>
        <v>1.5</v>
      </c>
      <c r="R25" s="49">
        <f t="shared" si="1"/>
        <v>3.2</v>
      </c>
      <c r="S25" s="49">
        <f t="shared" si="2"/>
        <v>2.8181818181818183</v>
      </c>
      <c r="T25" s="49">
        <f t="shared" si="3"/>
        <v>3.25</v>
      </c>
      <c r="U25" s="49">
        <f t="shared" si="7"/>
        <v>1.75</v>
      </c>
      <c r="V25" s="50">
        <f t="shared" si="4"/>
        <v>0.75</v>
      </c>
      <c r="W25" s="51">
        <f t="shared" si="8"/>
        <v>2.189189189189189</v>
      </c>
      <c r="X25" s="49">
        <v>3.6216216216216215</v>
      </c>
      <c r="Y25" s="90">
        <v>1.3513513513513513</v>
      </c>
      <c r="Z25" s="167">
        <v>1.96</v>
      </c>
      <c r="AA25" s="168">
        <v>2.99</v>
      </c>
      <c r="AB25" s="54">
        <v>1.76</v>
      </c>
    </row>
    <row r="26" spans="1:28" s="178" customFormat="1" ht="13.5" customHeight="1">
      <c r="A26" s="489">
        <v>6</v>
      </c>
      <c r="B26" s="17" t="s">
        <v>21</v>
      </c>
      <c r="C26" s="128">
        <v>2</v>
      </c>
      <c r="D26" s="129">
        <v>5</v>
      </c>
      <c r="E26" s="129">
        <v>10</v>
      </c>
      <c r="F26" s="129">
        <v>38</v>
      </c>
      <c r="G26" s="129">
        <v>22</v>
      </c>
      <c r="H26" s="129">
        <v>6</v>
      </c>
      <c r="I26" s="130">
        <v>3</v>
      </c>
      <c r="J26" s="74">
        <f t="shared" si="5"/>
        <v>86</v>
      </c>
      <c r="K26" s="129">
        <v>106</v>
      </c>
      <c r="L26" s="92">
        <v>93</v>
      </c>
      <c r="M26" s="128">
        <v>5167</v>
      </c>
      <c r="N26" s="129">
        <v>6027</v>
      </c>
      <c r="O26" s="79">
        <v>5751</v>
      </c>
      <c r="P26" s="80">
        <f t="shared" si="0"/>
        <v>0.6666666666666666</v>
      </c>
      <c r="Q26" s="81">
        <f t="shared" si="6"/>
        <v>0.8333333333333334</v>
      </c>
      <c r="R26" s="81">
        <f t="shared" si="1"/>
        <v>2</v>
      </c>
      <c r="S26" s="81">
        <f t="shared" si="2"/>
        <v>3.4545454545454546</v>
      </c>
      <c r="T26" s="81">
        <f t="shared" si="3"/>
        <v>5.5</v>
      </c>
      <c r="U26" s="81">
        <f t="shared" si="7"/>
        <v>1.5</v>
      </c>
      <c r="V26" s="82">
        <f t="shared" si="4"/>
        <v>0.75</v>
      </c>
      <c r="W26" s="83">
        <f t="shared" si="8"/>
        <v>2.324324324324324</v>
      </c>
      <c r="X26" s="81">
        <v>2.864864864864865</v>
      </c>
      <c r="Y26" s="94">
        <v>2.5135135135135136</v>
      </c>
      <c r="Z26" s="171">
        <v>1.65</v>
      </c>
      <c r="AA26" s="172">
        <v>1.98</v>
      </c>
      <c r="AB26" s="86">
        <v>1.9</v>
      </c>
    </row>
    <row r="27" spans="1:28" s="178" customFormat="1" ht="13.5" customHeight="1">
      <c r="A27" s="477"/>
      <c r="B27" s="18" t="s">
        <v>22</v>
      </c>
      <c r="C27" s="41">
        <v>1</v>
      </c>
      <c r="D27" s="42">
        <v>12</v>
      </c>
      <c r="E27" s="42">
        <v>17</v>
      </c>
      <c r="F27" s="42">
        <v>31</v>
      </c>
      <c r="G27" s="42">
        <v>13</v>
      </c>
      <c r="H27" s="42">
        <v>9</v>
      </c>
      <c r="I27" s="43">
        <v>7</v>
      </c>
      <c r="J27" s="44">
        <f t="shared" si="5"/>
        <v>90</v>
      </c>
      <c r="K27" s="42">
        <v>128</v>
      </c>
      <c r="L27" s="88">
        <v>56</v>
      </c>
      <c r="M27" s="41">
        <v>6601</v>
      </c>
      <c r="N27" s="42">
        <v>8858</v>
      </c>
      <c r="O27" s="47">
        <v>4902</v>
      </c>
      <c r="P27" s="48">
        <f t="shared" si="0"/>
        <v>0.3333333333333333</v>
      </c>
      <c r="Q27" s="49">
        <f t="shared" si="6"/>
        <v>2</v>
      </c>
      <c r="R27" s="49">
        <f t="shared" si="1"/>
        <v>3.4</v>
      </c>
      <c r="S27" s="49">
        <f t="shared" si="2"/>
        <v>2.8181818181818183</v>
      </c>
      <c r="T27" s="49">
        <f t="shared" si="3"/>
        <v>3.25</v>
      </c>
      <c r="U27" s="49">
        <f t="shared" si="7"/>
        <v>2.25</v>
      </c>
      <c r="V27" s="166">
        <f t="shared" si="4"/>
        <v>1.75</v>
      </c>
      <c r="W27" s="51">
        <f t="shared" si="8"/>
        <v>2.4324324324324325</v>
      </c>
      <c r="X27" s="49">
        <v>3.4594594594594597</v>
      </c>
      <c r="Y27" s="90">
        <v>1.5135135135135136</v>
      </c>
      <c r="Z27" s="167">
        <v>2.1</v>
      </c>
      <c r="AA27" s="168">
        <v>2.91</v>
      </c>
      <c r="AB27" s="54">
        <v>1.62</v>
      </c>
    </row>
    <row r="28" spans="1:28" s="178" customFormat="1" ht="13.5" customHeight="1">
      <c r="A28" s="477"/>
      <c r="B28" s="18" t="s">
        <v>23</v>
      </c>
      <c r="C28" s="41">
        <v>3</v>
      </c>
      <c r="D28" s="42">
        <v>5</v>
      </c>
      <c r="E28" s="42">
        <v>10</v>
      </c>
      <c r="F28" s="42">
        <v>19</v>
      </c>
      <c r="G28" s="42">
        <v>12</v>
      </c>
      <c r="H28" s="42">
        <v>19</v>
      </c>
      <c r="I28" s="43">
        <v>4</v>
      </c>
      <c r="J28" s="44">
        <f t="shared" si="5"/>
        <v>72</v>
      </c>
      <c r="K28" s="42">
        <v>107</v>
      </c>
      <c r="L28" s="88">
        <v>64</v>
      </c>
      <c r="M28" s="41">
        <v>6529</v>
      </c>
      <c r="N28" s="42">
        <v>6733</v>
      </c>
      <c r="O28" s="47">
        <v>5571</v>
      </c>
      <c r="P28" s="48">
        <f t="shared" si="0"/>
        <v>1</v>
      </c>
      <c r="Q28" s="49">
        <f t="shared" si="6"/>
        <v>0.8333333333333334</v>
      </c>
      <c r="R28" s="49">
        <f t="shared" si="1"/>
        <v>2</v>
      </c>
      <c r="S28" s="49">
        <f t="shared" si="2"/>
        <v>1.7272727272727273</v>
      </c>
      <c r="T28" s="49">
        <f t="shared" si="3"/>
        <v>3</v>
      </c>
      <c r="U28" s="49">
        <f t="shared" si="7"/>
        <v>4.75</v>
      </c>
      <c r="V28" s="166">
        <f t="shared" si="4"/>
        <v>1</v>
      </c>
      <c r="W28" s="51">
        <f t="shared" si="8"/>
        <v>1.945945945945946</v>
      </c>
      <c r="X28" s="49">
        <v>2.891891891891892</v>
      </c>
      <c r="Y28" s="90">
        <v>1.7297297297297298</v>
      </c>
      <c r="Z28" s="167">
        <v>2.08</v>
      </c>
      <c r="AA28" s="168">
        <v>2.22</v>
      </c>
      <c r="AB28" s="54">
        <v>1.84</v>
      </c>
    </row>
    <row r="29" spans="1:28" s="178" customFormat="1" ht="13.5" customHeight="1">
      <c r="A29" s="477"/>
      <c r="B29" s="18" t="s">
        <v>24</v>
      </c>
      <c r="C29" s="41">
        <v>1</v>
      </c>
      <c r="D29" s="42">
        <v>9</v>
      </c>
      <c r="E29" s="42">
        <v>9</v>
      </c>
      <c r="F29" s="42">
        <v>23</v>
      </c>
      <c r="G29" s="42">
        <v>13</v>
      </c>
      <c r="H29" s="42">
        <v>6</v>
      </c>
      <c r="I29" s="43">
        <v>10</v>
      </c>
      <c r="J29" s="44">
        <f t="shared" si="5"/>
        <v>71</v>
      </c>
      <c r="K29" s="42">
        <v>119</v>
      </c>
      <c r="L29" s="88">
        <v>52</v>
      </c>
      <c r="M29" s="41">
        <v>5200</v>
      </c>
      <c r="N29" s="42">
        <v>6615</v>
      </c>
      <c r="O29" s="47">
        <v>4837</v>
      </c>
      <c r="P29" s="48">
        <f t="shared" si="0"/>
        <v>0.3333333333333333</v>
      </c>
      <c r="Q29" s="49">
        <f t="shared" si="6"/>
        <v>1.5</v>
      </c>
      <c r="R29" s="49">
        <f t="shared" si="1"/>
        <v>1.8</v>
      </c>
      <c r="S29" s="49">
        <f t="shared" si="2"/>
        <v>2.090909090909091</v>
      </c>
      <c r="T29" s="49">
        <f t="shared" si="3"/>
        <v>3.25</v>
      </c>
      <c r="U29" s="49">
        <f t="shared" si="7"/>
        <v>1.5</v>
      </c>
      <c r="V29" s="166">
        <f t="shared" si="4"/>
        <v>2.5</v>
      </c>
      <c r="W29" s="51">
        <f t="shared" si="8"/>
        <v>1.9189189189189189</v>
      </c>
      <c r="X29" s="49">
        <v>3.2162162162162162</v>
      </c>
      <c r="Y29" s="90">
        <v>1.4054054054054055</v>
      </c>
      <c r="Z29" s="167">
        <v>1.66</v>
      </c>
      <c r="AA29" s="168">
        <v>2.18</v>
      </c>
      <c r="AB29" s="54">
        <v>1.6</v>
      </c>
    </row>
    <row r="30" spans="1:28" s="178" customFormat="1" ht="13.5" customHeight="1">
      <c r="A30" s="478"/>
      <c r="B30" s="174">
        <v>26</v>
      </c>
      <c r="C30" s="56">
        <v>2</v>
      </c>
      <c r="D30" s="57">
        <v>5</v>
      </c>
      <c r="E30" s="57">
        <v>15</v>
      </c>
      <c r="F30" s="57">
        <v>25</v>
      </c>
      <c r="G30" s="57">
        <v>17</v>
      </c>
      <c r="H30" s="57">
        <v>8</v>
      </c>
      <c r="I30" s="58">
        <v>3</v>
      </c>
      <c r="J30" s="59">
        <f t="shared" si="5"/>
        <v>75</v>
      </c>
      <c r="K30" s="57">
        <v>72</v>
      </c>
      <c r="L30" s="175">
        <v>65</v>
      </c>
      <c r="M30" s="56">
        <v>5811</v>
      </c>
      <c r="N30" s="57">
        <v>5214</v>
      </c>
      <c r="O30" s="62">
        <v>4663</v>
      </c>
      <c r="P30" s="63">
        <f t="shared" si="0"/>
        <v>0.6666666666666666</v>
      </c>
      <c r="Q30" s="64">
        <f t="shared" si="6"/>
        <v>0.8333333333333334</v>
      </c>
      <c r="R30" s="64">
        <f t="shared" si="1"/>
        <v>3</v>
      </c>
      <c r="S30" s="64">
        <f t="shared" si="2"/>
        <v>2.272727272727273</v>
      </c>
      <c r="T30" s="64">
        <f t="shared" si="3"/>
        <v>4.25</v>
      </c>
      <c r="U30" s="64">
        <f t="shared" si="7"/>
        <v>2</v>
      </c>
      <c r="V30" s="169">
        <f t="shared" si="4"/>
        <v>0.75</v>
      </c>
      <c r="W30" s="66">
        <f t="shared" si="8"/>
        <v>2.027027027027027</v>
      </c>
      <c r="X30" s="64">
        <v>1.945945945945946</v>
      </c>
      <c r="Y30" s="177">
        <v>1.7567567567567568</v>
      </c>
      <c r="Z30" s="179">
        <v>1.85</v>
      </c>
      <c r="AA30" s="180">
        <v>1.72</v>
      </c>
      <c r="AB30" s="69">
        <v>1.54</v>
      </c>
    </row>
    <row r="31" spans="1:28" s="178" customFormat="1" ht="13.5" customHeight="1">
      <c r="A31" s="489">
        <v>7</v>
      </c>
      <c r="B31" s="18" t="s">
        <v>26</v>
      </c>
      <c r="C31" s="41">
        <v>1</v>
      </c>
      <c r="D31" s="42">
        <v>5</v>
      </c>
      <c r="E31" s="42">
        <v>6</v>
      </c>
      <c r="F31" s="42">
        <v>9</v>
      </c>
      <c r="G31" s="42">
        <v>3</v>
      </c>
      <c r="H31" s="42">
        <v>13</v>
      </c>
      <c r="I31" s="43">
        <v>12</v>
      </c>
      <c r="J31" s="44">
        <f t="shared" si="5"/>
        <v>49</v>
      </c>
      <c r="K31" s="42">
        <v>86</v>
      </c>
      <c r="L31" s="88">
        <v>33</v>
      </c>
      <c r="M31" s="41">
        <v>4000</v>
      </c>
      <c r="N31" s="42">
        <v>4525</v>
      </c>
      <c r="O31" s="47">
        <v>3932</v>
      </c>
      <c r="P31" s="48">
        <f t="shared" si="0"/>
        <v>0.3333333333333333</v>
      </c>
      <c r="Q31" s="49">
        <f t="shared" si="6"/>
        <v>0.8333333333333334</v>
      </c>
      <c r="R31" s="49">
        <f t="shared" si="1"/>
        <v>1.2</v>
      </c>
      <c r="S31" s="49">
        <f t="shared" si="2"/>
        <v>0.8181818181818182</v>
      </c>
      <c r="T31" s="49">
        <f t="shared" si="3"/>
        <v>0.75</v>
      </c>
      <c r="U31" s="49">
        <f t="shared" si="7"/>
        <v>3.25</v>
      </c>
      <c r="V31" s="50">
        <f t="shared" si="4"/>
        <v>3</v>
      </c>
      <c r="W31" s="51">
        <f t="shared" si="8"/>
        <v>1.3243243243243243</v>
      </c>
      <c r="X31" s="49">
        <v>2.324324324324324</v>
      </c>
      <c r="Y31" s="90">
        <v>0.8918918918918919</v>
      </c>
      <c r="Z31" s="167">
        <v>1.27</v>
      </c>
      <c r="AA31" s="168">
        <v>1.49</v>
      </c>
      <c r="AB31" s="54">
        <v>1.3</v>
      </c>
    </row>
    <row r="32" spans="1:28" s="178" customFormat="1" ht="13.5" customHeight="1">
      <c r="A32" s="477"/>
      <c r="B32" s="18" t="s">
        <v>27</v>
      </c>
      <c r="C32" s="41">
        <v>2</v>
      </c>
      <c r="D32" s="42">
        <v>5</v>
      </c>
      <c r="E32" s="42">
        <v>12</v>
      </c>
      <c r="F32" s="42">
        <v>18</v>
      </c>
      <c r="G32" s="42">
        <v>8</v>
      </c>
      <c r="H32" s="42">
        <v>8</v>
      </c>
      <c r="I32" s="43">
        <v>3</v>
      </c>
      <c r="J32" s="44">
        <f t="shared" si="5"/>
        <v>56</v>
      </c>
      <c r="K32" s="42">
        <v>57</v>
      </c>
      <c r="L32" s="88">
        <v>40</v>
      </c>
      <c r="M32" s="41">
        <v>4015</v>
      </c>
      <c r="N32" s="42">
        <v>3788</v>
      </c>
      <c r="O32" s="47">
        <v>3247</v>
      </c>
      <c r="P32" s="48">
        <f t="shared" si="0"/>
        <v>0.6666666666666666</v>
      </c>
      <c r="Q32" s="49">
        <f t="shared" si="6"/>
        <v>0.8333333333333334</v>
      </c>
      <c r="R32" s="49">
        <f t="shared" si="1"/>
        <v>2.4</v>
      </c>
      <c r="S32" s="49">
        <f t="shared" si="2"/>
        <v>1.6363636363636365</v>
      </c>
      <c r="T32" s="49">
        <f t="shared" si="3"/>
        <v>2</v>
      </c>
      <c r="U32" s="49">
        <f t="shared" si="7"/>
        <v>2</v>
      </c>
      <c r="V32" s="50">
        <f t="shared" si="4"/>
        <v>0.75</v>
      </c>
      <c r="W32" s="51">
        <f t="shared" si="8"/>
        <v>1.5135135135135136</v>
      </c>
      <c r="X32" s="49">
        <v>1.5405405405405406</v>
      </c>
      <c r="Y32" s="90">
        <v>1.0810810810810811</v>
      </c>
      <c r="Z32" s="167">
        <v>1.28</v>
      </c>
      <c r="AA32" s="168">
        <v>1.25</v>
      </c>
      <c r="AB32" s="54">
        <v>1.07</v>
      </c>
    </row>
    <row r="33" spans="1:28" s="178" customFormat="1" ht="13.5" customHeight="1">
      <c r="A33" s="477"/>
      <c r="B33" s="18" t="s">
        <v>28</v>
      </c>
      <c r="C33" s="41">
        <v>0</v>
      </c>
      <c r="D33" s="42">
        <v>6</v>
      </c>
      <c r="E33" s="42">
        <v>16</v>
      </c>
      <c r="F33" s="42">
        <v>13</v>
      </c>
      <c r="G33" s="42">
        <v>4</v>
      </c>
      <c r="H33" s="42">
        <v>5</v>
      </c>
      <c r="I33" s="43">
        <v>7</v>
      </c>
      <c r="J33" s="44">
        <f t="shared" si="5"/>
        <v>51</v>
      </c>
      <c r="K33" s="42">
        <v>77</v>
      </c>
      <c r="L33" s="88">
        <v>35</v>
      </c>
      <c r="M33" s="41">
        <v>2883</v>
      </c>
      <c r="N33" s="42">
        <v>3145</v>
      </c>
      <c r="O33" s="47">
        <v>3299</v>
      </c>
      <c r="P33" s="48">
        <f t="shared" si="0"/>
        <v>0</v>
      </c>
      <c r="Q33" s="49">
        <f t="shared" si="6"/>
        <v>1</v>
      </c>
      <c r="R33" s="49">
        <f t="shared" si="1"/>
        <v>3.2</v>
      </c>
      <c r="S33" s="49">
        <f t="shared" si="2"/>
        <v>1.1818181818181819</v>
      </c>
      <c r="T33" s="49">
        <f t="shared" si="3"/>
        <v>1</v>
      </c>
      <c r="U33" s="49">
        <f t="shared" si="7"/>
        <v>1.25</v>
      </c>
      <c r="V33" s="50">
        <f t="shared" si="4"/>
        <v>1.75</v>
      </c>
      <c r="W33" s="51">
        <f t="shared" si="8"/>
        <v>1.3783783783783783</v>
      </c>
      <c r="X33" s="49">
        <v>2.081081081081081</v>
      </c>
      <c r="Y33" s="90">
        <v>0.9459459459459459</v>
      </c>
      <c r="Z33" s="167">
        <v>0.92</v>
      </c>
      <c r="AA33" s="168">
        <v>1.04</v>
      </c>
      <c r="AB33" s="54">
        <v>1.09</v>
      </c>
    </row>
    <row r="34" spans="1:28" s="178" customFormat="1" ht="13.5" customHeight="1">
      <c r="A34" s="478"/>
      <c r="B34" s="18" t="s">
        <v>29</v>
      </c>
      <c r="C34" s="41">
        <v>5</v>
      </c>
      <c r="D34" s="42">
        <v>2</v>
      </c>
      <c r="E34" s="42">
        <v>13</v>
      </c>
      <c r="F34" s="42">
        <v>10</v>
      </c>
      <c r="G34" s="42">
        <v>11</v>
      </c>
      <c r="H34" s="42">
        <v>2</v>
      </c>
      <c r="I34" s="43">
        <v>2</v>
      </c>
      <c r="J34" s="44">
        <f t="shared" si="5"/>
        <v>45</v>
      </c>
      <c r="K34" s="42">
        <v>49</v>
      </c>
      <c r="L34" s="88">
        <v>25</v>
      </c>
      <c r="M34" s="41">
        <v>2581</v>
      </c>
      <c r="N34" s="42">
        <v>3046</v>
      </c>
      <c r="O34" s="47">
        <v>2334</v>
      </c>
      <c r="P34" s="48">
        <f t="shared" si="0"/>
        <v>1.6666666666666667</v>
      </c>
      <c r="Q34" s="49">
        <f t="shared" si="6"/>
        <v>0.3333333333333333</v>
      </c>
      <c r="R34" s="49">
        <f t="shared" si="1"/>
        <v>2.6</v>
      </c>
      <c r="S34" s="49">
        <f t="shared" si="2"/>
        <v>0.9090909090909091</v>
      </c>
      <c r="T34" s="49">
        <f t="shared" si="3"/>
        <v>2.75</v>
      </c>
      <c r="U34" s="49">
        <f t="shared" si="7"/>
        <v>0.5</v>
      </c>
      <c r="V34" s="50">
        <f t="shared" si="4"/>
        <v>0.5</v>
      </c>
      <c r="W34" s="51">
        <f t="shared" si="8"/>
        <v>1.2162162162162162</v>
      </c>
      <c r="X34" s="49">
        <v>1.3243243243243243</v>
      </c>
      <c r="Y34" s="90">
        <v>0.6756756756756757</v>
      </c>
      <c r="Z34" s="167">
        <v>0.82</v>
      </c>
      <c r="AA34" s="168">
        <v>1</v>
      </c>
      <c r="AB34" s="54">
        <v>0.77</v>
      </c>
    </row>
    <row r="35" spans="1:28" s="178" customFormat="1" ht="13.5" customHeight="1">
      <c r="A35" s="480">
        <v>8</v>
      </c>
      <c r="B35" s="17" t="s">
        <v>30</v>
      </c>
      <c r="C35" s="128">
        <v>1</v>
      </c>
      <c r="D35" s="129">
        <v>4</v>
      </c>
      <c r="E35" s="129">
        <v>4</v>
      </c>
      <c r="F35" s="129">
        <v>10</v>
      </c>
      <c r="G35" s="129">
        <v>2</v>
      </c>
      <c r="H35" s="129">
        <v>5</v>
      </c>
      <c r="I35" s="130">
        <v>6</v>
      </c>
      <c r="J35" s="74">
        <f t="shared" si="5"/>
        <v>32</v>
      </c>
      <c r="K35" s="129">
        <v>73</v>
      </c>
      <c r="L35" s="92">
        <v>23</v>
      </c>
      <c r="M35" s="128">
        <v>2352</v>
      </c>
      <c r="N35" s="129">
        <v>2320</v>
      </c>
      <c r="O35" s="79">
        <v>2329</v>
      </c>
      <c r="P35" s="80">
        <f t="shared" si="0"/>
        <v>0.3333333333333333</v>
      </c>
      <c r="Q35" s="81">
        <f t="shared" si="6"/>
        <v>0.6666666666666666</v>
      </c>
      <c r="R35" s="81">
        <f t="shared" si="1"/>
        <v>0.8</v>
      </c>
      <c r="S35" s="81">
        <f t="shared" si="2"/>
        <v>0.9090909090909091</v>
      </c>
      <c r="T35" s="81">
        <f t="shared" si="3"/>
        <v>0.5</v>
      </c>
      <c r="U35" s="81">
        <f t="shared" si="7"/>
        <v>1.25</v>
      </c>
      <c r="V35" s="82">
        <f t="shared" si="4"/>
        <v>1.5</v>
      </c>
      <c r="W35" s="83">
        <f t="shared" si="8"/>
        <v>0.8648648648648649</v>
      </c>
      <c r="X35" s="81">
        <v>1.972972972972973</v>
      </c>
      <c r="Y35" s="94">
        <v>0.6216216216216216</v>
      </c>
      <c r="Z35" s="171">
        <v>0.75</v>
      </c>
      <c r="AA35" s="172">
        <v>0.77</v>
      </c>
      <c r="AB35" s="86">
        <v>0.77</v>
      </c>
    </row>
    <row r="36" spans="1:28" s="178" customFormat="1" ht="13.5" customHeight="1">
      <c r="A36" s="480"/>
      <c r="B36" s="18" t="s">
        <v>31</v>
      </c>
      <c r="C36" s="41">
        <v>6</v>
      </c>
      <c r="D36" s="42">
        <v>3</v>
      </c>
      <c r="E36" s="42">
        <v>12</v>
      </c>
      <c r="F36" s="42">
        <v>4</v>
      </c>
      <c r="G36" s="42">
        <v>5</v>
      </c>
      <c r="H36" s="42">
        <v>2</v>
      </c>
      <c r="I36" s="43">
        <v>4</v>
      </c>
      <c r="J36" s="44">
        <f t="shared" si="5"/>
        <v>36</v>
      </c>
      <c r="K36" s="42">
        <v>51</v>
      </c>
      <c r="L36" s="88">
        <v>34</v>
      </c>
      <c r="M36" s="41">
        <v>1956</v>
      </c>
      <c r="N36" s="42">
        <v>2121</v>
      </c>
      <c r="O36" s="47">
        <v>1883</v>
      </c>
      <c r="P36" s="48">
        <f t="shared" si="0"/>
        <v>2</v>
      </c>
      <c r="Q36" s="49">
        <f t="shared" si="6"/>
        <v>0.5</v>
      </c>
      <c r="R36" s="49">
        <f t="shared" si="1"/>
        <v>2.4</v>
      </c>
      <c r="S36" s="49">
        <f t="shared" si="2"/>
        <v>0.36363636363636365</v>
      </c>
      <c r="T36" s="49">
        <f t="shared" si="3"/>
        <v>1.25</v>
      </c>
      <c r="U36" s="49">
        <f t="shared" si="7"/>
        <v>0.5</v>
      </c>
      <c r="V36" s="166">
        <f t="shared" si="4"/>
        <v>1</v>
      </c>
      <c r="W36" s="51">
        <f t="shared" si="8"/>
        <v>0.972972972972973</v>
      </c>
      <c r="X36" s="49">
        <v>1.3783783783783783</v>
      </c>
      <c r="Y36" s="90">
        <v>0.918918918918919</v>
      </c>
      <c r="Z36" s="167">
        <v>0.64</v>
      </c>
      <c r="AA36" s="168">
        <v>0.72</v>
      </c>
      <c r="AB36" s="54">
        <v>0.63</v>
      </c>
    </row>
    <row r="37" spans="1:28" s="178" customFormat="1" ht="13.5" customHeight="1">
      <c r="A37" s="480"/>
      <c r="B37" s="18" t="s">
        <v>32</v>
      </c>
      <c r="C37" s="41">
        <v>3</v>
      </c>
      <c r="D37" s="42">
        <v>1</v>
      </c>
      <c r="E37" s="42">
        <v>1</v>
      </c>
      <c r="F37" s="42">
        <v>8</v>
      </c>
      <c r="G37" s="42">
        <v>4</v>
      </c>
      <c r="H37" s="42">
        <v>3</v>
      </c>
      <c r="I37" s="43">
        <v>1</v>
      </c>
      <c r="J37" s="44">
        <f t="shared" si="5"/>
        <v>21</v>
      </c>
      <c r="K37" s="42">
        <v>71</v>
      </c>
      <c r="L37" s="88">
        <v>19</v>
      </c>
      <c r="M37" s="41">
        <v>1909</v>
      </c>
      <c r="N37" s="42">
        <v>1879</v>
      </c>
      <c r="O37" s="47">
        <v>1552</v>
      </c>
      <c r="P37" s="48">
        <f aca="true" t="shared" si="9" ref="P37:P56">C37/3</f>
        <v>1</v>
      </c>
      <c r="Q37" s="49">
        <f t="shared" si="6"/>
        <v>0.16666666666666666</v>
      </c>
      <c r="R37" s="49">
        <f aca="true" t="shared" si="10" ref="R37:R56">E37/5</f>
        <v>0.2</v>
      </c>
      <c r="S37" s="49">
        <f aca="true" t="shared" si="11" ref="S37:S56">F37/11</f>
        <v>0.7272727272727273</v>
      </c>
      <c r="T37" s="49">
        <f aca="true" t="shared" si="12" ref="T37:T56">G37/4</f>
        <v>1</v>
      </c>
      <c r="U37" s="49">
        <f t="shared" si="7"/>
        <v>0.75</v>
      </c>
      <c r="V37" s="166">
        <f aca="true" t="shared" si="13" ref="V37:V56">I37/4</f>
        <v>0.25</v>
      </c>
      <c r="W37" s="51">
        <f t="shared" si="8"/>
        <v>0.5675675675675675</v>
      </c>
      <c r="X37" s="49">
        <v>1.9189189189189189</v>
      </c>
      <c r="Y37" s="90">
        <v>0.5135135135135135</v>
      </c>
      <c r="Z37" s="167">
        <v>0.62</v>
      </c>
      <c r="AA37" s="168">
        <v>0.63</v>
      </c>
      <c r="AB37" s="54">
        <v>0.53</v>
      </c>
    </row>
    <row r="38" spans="1:28" s="178" customFormat="1" ht="13.5" customHeight="1">
      <c r="A38" s="480"/>
      <c r="B38" s="18" t="s">
        <v>33</v>
      </c>
      <c r="C38" s="41">
        <v>12</v>
      </c>
      <c r="D38" s="42">
        <v>2</v>
      </c>
      <c r="E38" s="42">
        <v>6</v>
      </c>
      <c r="F38" s="42">
        <v>6</v>
      </c>
      <c r="G38" s="42">
        <v>16</v>
      </c>
      <c r="H38" s="42">
        <v>5</v>
      </c>
      <c r="I38" s="43">
        <v>5</v>
      </c>
      <c r="J38" s="44">
        <f t="shared" si="5"/>
        <v>52</v>
      </c>
      <c r="K38" s="42">
        <v>43</v>
      </c>
      <c r="L38" s="88">
        <v>23</v>
      </c>
      <c r="M38" s="41">
        <v>1642</v>
      </c>
      <c r="N38" s="42">
        <v>1789</v>
      </c>
      <c r="O38" s="47">
        <v>1682</v>
      </c>
      <c r="P38" s="48">
        <f t="shared" si="9"/>
        <v>4</v>
      </c>
      <c r="Q38" s="49">
        <f t="shared" si="6"/>
        <v>0.3333333333333333</v>
      </c>
      <c r="R38" s="49">
        <f t="shared" si="10"/>
        <v>1.2</v>
      </c>
      <c r="S38" s="49">
        <f t="shared" si="11"/>
        <v>0.5454545454545454</v>
      </c>
      <c r="T38" s="49">
        <f t="shared" si="12"/>
        <v>4</v>
      </c>
      <c r="U38" s="49">
        <f t="shared" si="7"/>
        <v>1.25</v>
      </c>
      <c r="V38" s="166">
        <f t="shared" si="13"/>
        <v>1.25</v>
      </c>
      <c r="W38" s="51">
        <f t="shared" si="8"/>
        <v>1.4054054054054055</v>
      </c>
      <c r="X38" s="49">
        <v>1.162162162162162</v>
      </c>
      <c r="Y38" s="90">
        <v>0.6216216216216216</v>
      </c>
      <c r="Z38" s="167">
        <v>0.53</v>
      </c>
      <c r="AA38" s="168">
        <v>0.59</v>
      </c>
      <c r="AB38" s="54">
        <v>0.56</v>
      </c>
    </row>
    <row r="39" spans="1:28" s="178" customFormat="1" ht="13.5" customHeight="1">
      <c r="A39" s="480">
        <v>9</v>
      </c>
      <c r="B39" s="17" t="s">
        <v>34</v>
      </c>
      <c r="C39" s="128">
        <v>8</v>
      </c>
      <c r="D39" s="129">
        <v>3</v>
      </c>
      <c r="E39" s="129">
        <v>3</v>
      </c>
      <c r="F39" s="129">
        <v>3</v>
      </c>
      <c r="G39" s="129">
        <v>5</v>
      </c>
      <c r="H39" s="129">
        <v>4</v>
      </c>
      <c r="I39" s="130">
        <v>3</v>
      </c>
      <c r="J39" s="74">
        <f t="shared" si="5"/>
        <v>29</v>
      </c>
      <c r="K39" s="129">
        <v>41</v>
      </c>
      <c r="L39" s="92">
        <v>21</v>
      </c>
      <c r="M39" s="128">
        <v>1559</v>
      </c>
      <c r="N39" s="129">
        <v>1511</v>
      </c>
      <c r="O39" s="79">
        <v>1277</v>
      </c>
      <c r="P39" s="80">
        <f t="shared" si="9"/>
        <v>2.6666666666666665</v>
      </c>
      <c r="Q39" s="81">
        <f t="shared" si="6"/>
        <v>0.5</v>
      </c>
      <c r="R39" s="81">
        <f t="shared" si="10"/>
        <v>0.6</v>
      </c>
      <c r="S39" s="81">
        <f t="shared" si="11"/>
        <v>0.2727272727272727</v>
      </c>
      <c r="T39" s="81">
        <f t="shared" si="12"/>
        <v>1.25</v>
      </c>
      <c r="U39" s="81">
        <f t="shared" si="7"/>
        <v>1</v>
      </c>
      <c r="V39" s="282">
        <f t="shared" si="13"/>
        <v>0.75</v>
      </c>
      <c r="W39" s="83">
        <f t="shared" si="8"/>
        <v>0.7837837837837838</v>
      </c>
      <c r="X39" s="81">
        <v>1.1081081081081081</v>
      </c>
      <c r="Y39" s="94">
        <v>0.5675675675675675</v>
      </c>
      <c r="Z39" s="171">
        <v>0.5</v>
      </c>
      <c r="AA39" s="172">
        <v>0.5</v>
      </c>
      <c r="AB39" s="86">
        <v>0.42</v>
      </c>
    </row>
    <row r="40" spans="1:28" s="178" customFormat="1" ht="13.5" customHeight="1">
      <c r="A40" s="480"/>
      <c r="B40" s="18" t="s">
        <v>35</v>
      </c>
      <c r="C40" s="41">
        <v>8</v>
      </c>
      <c r="D40" s="42">
        <v>0</v>
      </c>
      <c r="E40" s="42">
        <v>6</v>
      </c>
      <c r="F40" s="42">
        <v>1</v>
      </c>
      <c r="G40" s="42">
        <v>4</v>
      </c>
      <c r="H40" s="42">
        <v>13</v>
      </c>
      <c r="I40" s="43">
        <v>10</v>
      </c>
      <c r="J40" s="44">
        <f t="shared" si="5"/>
        <v>42</v>
      </c>
      <c r="K40" s="42">
        <v>48</v>
      </c>
      <c r="L40" s="88">
        <v>13</v>
      </c>
      <c r="M40" s="41">
        <v>1692</v>
      </c>
      <c r="N40" s="42">
        <v>1676</v>
      </c>
      <c r="O40" s="47">
        <v>1267</v>
      </c>
      <c r="P40" s="48">
        <f t="shared" si="9"/>
        <v>2.6666666666666665</v>
      </c>
      <c r="Q40" s="49">
        <f t="shared" si="6"/>
        <v>0</v>
      </c>
      <c r="R40" s="49">
        <f t="shared" si="10"/>
        <v>1.2</v>
      </c>
      <c r="S40" s="49">
        <f t="shared" si="11"/>
        <v>0.09090909090909091</v>
      </c>
      <c r="T40" s="49">
        <f t="shared" si="12"/>
        <v>1</v>
      </c>
      <c r="U40" s="49">
        <f t="shared" si="7"/>
        <v>3.25</v>
      </c>
      <c r="V40" s="50">
        <f t="shared" si="13"/>
        <v>2.5</v>
      </c>
      <c r="W40" s="51">
        <f t="shared" si="8"/>
        <v>1.135135135135135</v>
      </c>
      <c r="X40" s="49">
        <v>1.2972972972972974</v>
      </c>
      <c r="Y40" s="90">
        <v>0.35135135135135137</v>
      </c>
      <c r="Z40" s="167">
        <v>0.54</v>
      </c>
      <c r="AA40" s="168">
        <v>0.55</v>
      </c>
      <c r="AB40" s="54">
        <v>0.42</v>
      </c>
    </row>
    <row r="41" spans="1:28" s="178" customFormat="1" ht="13.5" customHeight="1">
      <c r="A41" s="480"/>
      <c r="B41" s="18" t="s">
        <v>36</v>
      </c>
      <c r="C41" s="41">
        <v>8</v>
      </c>
      <c r="D41" s="42">
        <v>6</v>
      </c>
      <c r="E41" s="42">
        <v>4</v>
      </c>
      <c r="F41" s="42">
        <v>3</v>
      </c>
      <c r="G41" s="42">
        <v>2</v>
      </c>
      <c r="H41" s="42">
        <v>5</v>
      </c>
      <c r="I41" s="43">
        <v>0</v>
      </c>
      <c r="J41" s="44">
        <f t="shared" si="5"/>
        <v>28</v>
      </c>
      <c r="K41" s="42">
        <v>24</v>
      </c>
      <c r="L41" s="88">
        <v>26</v>
      </c>
      <c r="M41" s="41">
        <v>1470</v>
      </c>
      <c r="N41" s="42">
        <v>1481</v>
      </c>
      <c r="O41" s="47">
        <v>1390</v>
      </c>
      <c r="P41" s="48">
        <f t="shared" si="9"/>
        <v>2.6666666666666665</v>
      </c>
      <c r="Q41" s="49">
        <f t="shared" si="6"/>
        <v>1</v>
      </c>
      <c r="R41" s="49">
        <f t="shared" si="10"/>
        <v>0.8</v>
      </c>
      <c r="S41" s="49">
        <f t="shared" si="11"/>
        <v>0.2727272727272727</v>
      </c>
      <c r="T41" s="49">
        <f t="shared" si="12"/>
        <v>0.5</v>
      </c>
      <c r="U41" s="49">
        <f t="shared" si="7"/>
        <v>1.25</v>
      </c>
      <c r="V41" s="50">
        <f t="shared" si="13"/>
        <v>0</v>
      </c>
      <c r="W41" s="51">
        <f t="shared" si="8"/>
        <v>0.7567567567567568</v>
      </c>
      <c r="X41" s="49">
        <v>0.6486486486486487</v>
      </c>
      <c r="Y41" s="90">
        <v>0.7027027027027027</v>
      </c>
      <c r="Z41" s="167">
        <v>0.47</v>
      </c>
      <c r="AA41" s="168">
        <v>0.49</v>
      </c>
      <c r="AB41" s="54">
        <v>0.46</v>
      </c>
    </row>
    <row r="42" spans="1:28" s="178" customFormat="1" ht="13.5" customHeight="1">
      <c r="A42" s="480"/>
      <c r="B42" s="18" t="s">
        <v>37</v>
      </c>
      <c r="C42" s="41">
        <v>4</v>
      </c>
      <c r="D42" s="42">
        <v>2</v>
      </c>
      <c r="E42" s="42">
        <v>3</v>
      </c>
      <c r="F42" s="42">
        <v>2</v>
      </c>
      <c r="G42" s="42">
        <v>3</v>
      </c>
      <c r="H42" s="42">
        <v>8</v>
      </c>
      <c r="I42" s="43">
        <v>9</v>
      </c>
      <c r="J42" s="44">
        <f t="shared" si="5"/>
        <v>31</v>
      </c>
      <c r="K42" s="42">
        <v>22</v>
      </c>
      <c r="L42" s="88">
        <v>18</v>
      </c>
      <c r="M42" s="41">
        <v>1482</v>
      </c>
      <c r="N42" s="42">
        <v>1542</v>
      </c>
      <c r="O42" s="47">
        <v>1196</v>
      </c>
      <c r="P42" s="48">
        <f t="shared" si="9"/>
        <v>1.3333333333333333</v>
      </c>
      <c r="Q42" s="49">
        <f t="shared" si="6"/>
        <v>0.3333333333333333</v>
      </c>
      <c r="R42" s="49">
        <f t="shared" si="10"/>
        <v>0.6</v>
      </c>
      <c r="S42" s="49">
        <f t="shared" si="11"/>
        <v>0.18181818181818182</v>
      </c>
      <c r="T42" s="49">
        <f t="shared" si="12"/>
        <v>0.75</v>
      </c>
      <c r="U42" s="49">
        <f t="shared" si="7"/>
        <v>2</v>
      </c>
      <c r="V42" s="50">
        <f t="shared" si="13"/>
        <v>2.25</v>
      </c>
      <c r="W42" s="51">
        <f t="shared" si="8"/>
        <v>0.8378378378378378</v>
      </c>
      <c r="X42" s="49">
        <v>0.5945945945945946</v>
      </c>
      <c r="Y42" s="90">
        <v>0.4864864864864865</v>
      </c>
      <c r="Z42" s="167">
        <v>0.47</v>
      </c>
      <c r="AA42" s="168">
        <v>0.51</v>
      </c>
      <c r="AB42" s="54">
        <v>0.4</v>
      </c>
    </row>
    <row r="43" spans="1:28" s="178" customFormat="1" ht="13.5" customHeight="1">
      <c r="A43" s="480"/>
      <c r="B43" s="174" t="s">
        <v>38</v>
      </c>
      <c r="C43" s="56">
        <v>4</v>
      </c>
      <c r="D43" s="57">
        <v>5</v>
      </c>
      <c r="E43" s="57">
        <v>4</v>
      </c>
      <c r="F43" s="57">
        <v>3</v>
      </c>
      <c r="G43" s="57">
        <v>7</v>
      </c>
      <c r="H43" s="57">
        <v>5</v>
      </c>
      <c r="I43" s="58">
        <v>0</v>
      </c>
      <c r="J43" s="59">
        <f t="shared" si="5"/>
        <v>28</v>
      </c>
      <c r="K43" s="57">
        <v>23</v>
      </c>
      <c r="L43" s="175">
        <v>15</v>
      </c>
      <c r="M43" s="56">
        <v>1471</v>
      </c>
      <c r="N43" s="57">
        <v>1650</v>
      </c>
      <c r="O43" s="62">
        <v>1329</v>
      </c>
      <c r="P43" s="63">
        <f t="shared" si="9"/>
        <v>1.3333333333333333</v>
      </c>
      <c r="Q43" s="64">
        <f t="shared" si="6"/>
        <v>0.8333333333333334</v>
      </c>
      <c r="R43" s="64">
        <f t="shared" si="10"/>
        <v>0.8</v>
      </c>
      <c r="S43" s="64">
        <f t="shared" si="11"/>
        <v>0.2727272727272727</v>
      </c>
      <c r="T43" s="64">
        <f t="shared" si="12"/>
        <v>1.75</v>
      </c>
      <c r="U43" s="64">
        <f t="shared" si="7"/>
        <v>1.25</v>
      </c>
      <c r="V43" s="65">
        <f t="shared" si="13"/>
        <v>0</v>
      </c>
      <c r="W43" s="66">
        <f t="shared" si="8"/>
        <v>0.7567567567567568</v>
      </c>
      <c r="X43" s="64">
        <v>0.6216216216216216</v>
      </c>
      <c r="Y43" s="177">
        <v>0.40540540540540543</v>
      </c>
      <c r="Z43" s="179">
        <v>0.47</v>
      </c>
      <c r="AA43" s="180">
        <v>0.54</v>
      </c>
      <c r="AB43" s="69">
        <v>0.44</v>
      </c>
    </row>
    <row r="44" spans="1:28" s="178" customFormat="1" ht="13.5" customHeight="1">
      <c r="A44" s="480">
        <v>10</v>
      </c>
      <c r="B44" s="17" t="s">
        <v>39</v>
      </c>
      <c r="C44" s="128">
        <v>5</v>
      </c>
      <c r="D44" s="129">
        <v>4</v>
      </c>
      <c r="E44" s="129">
        <v>4</v>
      </c>
      <c r="F44" s="129">
        <v>6</v>
      </c>
      <c r="G44" s="129">
        <v>3</v>
      </c>
      <c r="H44" s="129">
        <v>7</v>
      </c>
      <c r="I44" s="130">
        <v>5</v>
      </c>
      <c r="J44" s="74">
        <f t="shared" si="5"/>
        <v>34</v>
      </c>
      <c r="K44" s="129">
        <v>12</v>
      </c>
      <c r="L44" s="92">
        <v>12</v>
      </c>
      <c r="M44" s="128">
        <v>1874</v>
      </c>
      <c r="N44" s="129">
        <v>1734</v>
      </c>
      <c r="O44" s="79">
        <v>1650</v>
      </c>
      <c r="P44" s="80">
        <f t="shared" si="9"/>
        <v>1.6666666666666667</v>
      </c>
      <c r="Q44" s="81">
        <f t="shared" si="6"/>
        <v>0.6666666666666666</v>
      </c>
      <c r="R44" s="81">
        <f t="shared" si="10"/>
        <v>0.8</v>
      </c>
      <c r="S44" s="81">
        <f t="shared" si="11"/>
        <v>0.5454545454545454</v>
      </c>
      <c r="T44" s="81">
        <f t="shared" si="12"/>
        <v>0.75</v>
      </c>
      <c r="U44" s="81">
        <f t="shared" si="7"/>
        <v>1.75</v>
      </c>
      <c r="V44" s="82">
        <f t="shared" si="13"/>
        <v>1.25</v>
      </c>
      <c r="W44" s="83">
        <f t="shared" si="8"/>
        <v>0.918918918918919</v>
      </c>
      <c r="X44" s="81">
        <v>0.32432432432432434</v>
      </c>
      <c r="Y44" s="94">
        <v>0.32432432432432434</v>
      </c>
      <c r="Z44" s="171">
        <v>0.6</v>
      </c>
      <c r="AA44" s="172">
        <v>0.58</v>
      </c>
      <c r="AB44" s="86">
        <v>0.54</v>
      </c>
    </row>
    <row r="45" spans="1:28" s="178" customFormat="1" ht="13.5" customHeight="1">
      <c r="A45" s="480"/>
      <c r="B45" s="18" t="s">
        <v>40</v>
      </c>
      <c r="C45" s="41">
        <v>2</v>
      </c>
      <c r="D45" s="42">
        <v>7</v>
      </c>
      <c r="E45" s="42">
        <v>2</v>
      </c>
      <c r="F45" s="42">
        <v>5</v>
      </c>
      <c r="G45" s="42">
        <v>4</v>
      </c>
      <c r="H45" s="42">
        <v>2</v>
      </c>
      <c r="I45" s="43">
        <v>0</v>
      </c>
      <c r="J45" s="44">
        <f t="shared" si="5"/>
        <v>22</v>
      </c>
      <c r="K45" s="42">
        <v>35</v>
      </c>
      <c r="L45" s="88">
        <v>12</v>
      </c>
      <c r="M45" s="41">
        <v>1866</v>
      </c>
      <c r="N45" s="42">
        <v>2323</v>
      </c>
      <c r="O45" s="47">
        <v>1204</v>
      </c>
      <c r="P45" s="48">
        <f t="shared" si="9"/>
        <v>0.6666666666666666</v>
      </c>
      <c r="Q45" s="49">
        <f t="shared" si="6"/>
        <v>1.1666666666666667</v>
      </c>
      <c r="R45" s="49">
        <f t="shared" si="10"/>
        <v>0.4</v>
      </c>
      <c r="S45" s="49">
        <f t="shared" si="11"/>
        <v>0.45454545454545453</v>
      </c>
      <c r="T45" s="49">
        <f t="shared" si="12"/>
        <v>1</v>
      </c>
      <c r="U45" s="49">
        <f t="shared" si="7"/>
        <v>0.5</v>
      </c>
      <c r="V45" s="166">
        <f t="shared" si="13"/>
        <v>0</v>
      </c>
      <c r="W45" s="51">
        <f t="shared" si="8"/>
        <v>0.5945945945945946</v>
      </c>
      <c r="X45" s="49">
        <v>0.9459459459459459</v>
      </c>
      <c r="Y45" s="90">
        <v>0.32432432432432434</v>
      </c>
      <c r="Z45" s="167">
        <v>0.6</v>
      </c>
      <c r="AA45" s="168">
        <v>0.77</v>
      </c>
      <c r="AB45" s="54">
        <v>0.4</v>
      </c>
    </row>
    <row r="46" spans="1:28" s="178" customFormat="1" ht="13.5" customHeight="1">
      <c r="A46" s="480"/>
      <c r="B46" s="18" t="s">
        <v>41</v>
      </c>
      <c r="C46" s="41">
        <v>4</v>
      </c>
      <c r="D46" s="42">
        <v>10</v>
      </c>
      <c r="E46" s="42">
        <v>3</v>
      </c>
      <c r="F46" s="42">
        <v>6</v>
      </c>
      <c r="G46" s="42">
        <v>4</v>
      </c>
      <c r="H46" s="42">
        <v>5</v>
      </c>
      <c r="I46" s="43">
        <v>5</v>
      </c>
      <c r="J46" s="44">
        <f t="shared" si="5"/>
        <v>37</v>
      </c>
      <c r="K46" s="42">
        <v>22</v>
      </c>
      <c r="L46" s="88">
        <v>16</v>
      </c>
      <c r="M46" s="41">
        <v>2987</v>
      </c>
      <c r="N46" s="42">
        <v>2106</v>
      </c>
      <c r="O46" s="47">
        <v>1631</v>
      </c>
      <c r="P46" s="48">
        <f t="shared" si="9"/>
        <v>1.3333333333333333</v>
      </c>
      <c r="Q46" s="49">
        <f t="shared" si="6"/>
        <v>1.6666666666666667</v>
      </c>
      <c r="R46" s="49">
        <f t="shared" si="10"/>
        <v>0.6</v>
      </c>
      <c r="S46" s="49">
        <f t="shared" si="11"/>
        <v>0.5454545454545454</v>
      </c>
      <c r="T46" s="49">
        <f t="shared" si="12"/>
        <v>1</v>
      </c>
      <c r="U46" s="49">
        <f t="shared" si="7"/>
        <v>1.25</v>
      </c>
      <c r="V46" s="166">
        <f t="shared" si="13"/>
        <v>1.25</v>
      </c>
      <c r="W46" s="51">
        <f t="shared" si="8"/>
        <v>1</v>
      </c>
      <c r="X46" s="49">
        <v>0.5945945945945946</v>
      </c>
      <c r="Y46" s="90">
        <v>0.43243243243243246</v>
      </c>
      <c r="Z46" s="167">
        <v>0.95</v>
      </c>
      <c r="AA46" s="168">
        <v>0.7</v>
      </c>
      <c r="AB46" s="54">
        <v>0.54</v>
      </c>
    </row>
    <row r="47" spans="1:28" s="178" customFormat="1" ht="13.5" customHeight="1">
      <c r="A47" s="480"/>
      <c r="B47" s="18" t="s">
        <v>42</v>
      </c>
      <c r="C47" s="41">
        <v>7</v>
      </c>
      <c r="D47" s="42">
        <v>6</v>
      </c>
      <c r="E47" s="42">
        <v>2</v>
      </c>
      <c r="F47" s="42">
        <v>3</v>
      </c>
      <c r="G47" s="42">
        <v>6</v>
      </c>
      <c r="H47" s="42">
        <v>3</v>
      </c>
      <c r="I47" s="43">
        <v>1</v>
      </c>
      <c r="J47" s="44">
        <f t="shared" si="5"/>
        <v>28</v>
      </c>
      <c r="K47" s="42">
        <v>35</v>
      </c>
      <c r="L47" s="88">
        <v>16</v>
      </c>
      <c r="M47" s="41">
        <v>2987</v>
      </c>
      <c r="N47" s="42">
        <v>2422</v>
      </c>
      <c r="O47" s="47">
        <v>1946</v>
      </c>
      <c r="P47" s="48">
        <f t="shared" si="9"/>
        <v>2.3333333333333335</v>
      </c>
      <c r="Q47" s="49">
        <f t="shared" si="6"/>
        <v>1</v>
      </c>
      <c r="R47" s="49">
        <f t="shared" si="10"/>
        <v>0.4</v>
      </c>
      <c r="S47" s="49">
        <f t="shared" si="11"/>
        <v>0.2727272727272727</v>
      </c>
      <c r="T47" s="49">
        <f t="shared" si="12"/>
        <v>1.5</v>
      </c>
      <c r="U47" s="49">
        <f t="shared" si="7"/>
        <v>0.75</v>
      </c>
      <c r="V47" s="166">
        <f t="shared" si="13"/>
        <v>0.25</v>
      </c>
      <c r="W47" s="51">
        <f t="shared" si="8"/>
        <v>0.7567567567567568</v>
      </c>
      <c r="X47" s="49">
        <v>0.9459459459459459</v>
      </c>
      <c r="Y47" s="90">
        <v>0.43243243243243246</v>
      </c>
      <c r="Z47" s="167">
        <v>0.95</v>
      </c>
      <c r="AA47" s="168">
        <v>0.8</v>
      </c>
      <c r="AB47" s="54">
        <v>0.64</v>
      </c>
    </row>
    <row r="48" spans="1:28" s="178" customFormat="1" ht="13.5" customHeight="1">
      <c r="A48" s="480">
        <v>11</v>
      </c>
      <c r="B48" s="17" t="s">
        <v>43</v>
      </c>
      <c r="C48" s="128">
        <v>3</v>
      </c>
      <c r="D48" s="129">
        <v>13</v>
      </c>
      <c r="E48" s="129">
        <v>3</v>
      </c>
      <c r="F48" s="129">
        <v>9</v>
      </c>
      <c r="G48" s="129">
        <v>7</v>
      </c>
      <c r="H48" s="129">
        <v>6</v>
      </c>
      <c r="I48" s="130">
        <v>4</v>
      </c>
      <c r="J48" s="74">
        <f t="shared" si="5"/>
        <v>45</v>
      </c>
      <c r="K48" s="129">
        <v>26</v>
      </c>
      <c r="L48" s="92">
        <v>30</v>
      </c>
      <c r="M48" s="128">
        <v>3867</v>
      </c>
      <c r="N48" s="129">
        <v>2885</v>
      </c>
      <c r="O48" s="79">
        <v>2062</v>
      </c>
      <c r="P48" s="80">
        <f t="shared" si="9"/>
        <v>1</v>
      </c>
      <c r="Q48" s="81">
        <f t="shared" si="6"/>
        <v>2.1666666666666665</v>
      </c>
      <c r="R48" s="81">
        <f t="shared" si="10"/>
        <v>0.6</v>
      </c>
      <c r="S48" s="81">
        <f t="shared" si="11"/>
        <v>0.8181818181818182</v>
      </c>
      <c r="T48" s="81">
        <f t="shared" si="12"/>
        <v>1.75</v>
      </c>
      <c r="U48" s="81">
        <f t="shared" si="7"/>
        <v>1.5</v>
      </c>
      <c r="V48" s="282">
        <f t="shared" si="13"/>
        <v>1</v>
      </c>
      <c r="W48" s="83">
        <f t="shared" si="8"/>
        <v>1.2162162162162162</v>
      </c>
      <c r="X48" s="81">
        <v>0.7027027027027027</v>
      </c>
      <c r="Y48" s="94">
        <v>0.8108108108108109</v>
      </c>
      <c r="Z48" s="171">
        <v>1.23</v>
      </c>
      <c r="AA48" s="172">
        <v>0.95</v>
      </c>
      <c r="AB48" s="86">
        <v>0.68</v>
      </c>
    </row>
    <row r="49" spans="1:28" s="178" customFormat="1" ht="13.5" customHeight="1">
      <c r="A49" s="480"/>
      <c r="B49" s="18" t="s">
        <v>44</v>
      </c>
      <c r="C49" s="41">
        <v>6</v>
      </c>
      <c r="D49" s="42">
        <v>11</v>
      </c>
      <c r="E49" s="42">
        <v>5</v>
      </c>
      <c r="F49" s="42">
        <v>4</v>
      </c>
      <c r="G49" s="42">
        <v>4</v>
      </c>
      <c r="H49" s="42">
        <v>3</v>
      </c>
      <c r="I49" s="43">
        <v>2</v>
      </c>
      <c r="J49" s="44">
        <f t="shared" si="5"/>
        <v>35</v>
      </c>
      <c r="K49" s="42">
        <v>56</v>
      </c>
      <c r="L49" s="43">
        <v>27</v>
      </c>
      <c r="M49" s="41">
        <v>4187</v>
      </c>
      <c r="N49" s="42">
        <v>3860</v>
      </c>
      <c r="O49" s="47">
        <v>2653</v>
      </c>
      <c r="P49" s="48">
        <f t="shared" si="9"/>
        <v>2</v>
      </c>
      <c r="Q49" s="49">
        <f t="shared" si="6"/>
        <v>1.8333333333333333</v>
      </c>
      <c r="R49" s="49">
        <f t="shared" si="10"/>
        <v>1</v>
      </c>
      <c r="S49" s="49">
        <f t="shared" si="11"/>
        <v>0.36363636363636365</v>
      </c>
      <c r="T49" s="49">
        <f t="shared" si="12"/>
        <v>1</v>
      </c>
      <c r="U49" s="49">
        <f t="shared" si="7"/>
        <v>0.75</v>
      </c>
      <c r="V49" s="50">
        <f t="shared" si="13"/>
        <v>0.5</v>
      </c>
      <c r="W49" s="51">
        <f t="shared" si="8"/>
        <v>0.9459459459459459</v>
      </c>
      <c r="X49" s="49">
        <v>1.5135135135135136</v>
      </c>
      <c r="Y49" s="90">
        <v>0.7297297297297297</v>
      </c>
      <c r="Z49" s="167">
        <v>1.33</v>
      </c>
      <c r="AA49" s="168">
        <v>1.27</v>
      </c>
      <c r="AB49" s="54">
        <v>0.87</v>
      </c>
    </row>
    <row r="50" spans="1:28" s="178" customFormat="1" ht="13.5" customHeight="1">
      <c r="A50" s="480"/>
      <c r="B50" s="18" t="s">
        <v>45</v>
      </c>
      <c r="C50" s="41">
        <v>7</v>
      </c>
      <c r="D50" s="42">
        <v>11</v>
      </c>
      <c r="E50" s="42">
        <v>6</v>
      </c>
      <c r="F50" s="42">
        <v>9</v>
      </c>
      <c r="G50" s="42">
        <v>27</v>
      </c>
      <c r="H50" s="42">
        <v>3</v>
      </c>
      <c r="I50" s="43">
        <v>1</v>
      </c>
      <c r="J50" s="44">
        <f t="shared" si="5"/>
        <v>64</v>
      </c>
      <c r="K50" s="42">
        <v>42</v>
      </c>
      <c r="L50" s="43">
        <v>31</v>
      </c>
      <c r="M50" s="41">
        <v>4514</v>
      </c>
      <c r="N50" s="42">
        <v>4242</v>
      </c>
      <c r="O50" s="181">
        <v>2835</v>
      </c>
      <c r="P50" s="48">
        <f t="shared" si="9"/>
        <v>2.3333333333333335</v>
      </c>
      <c r="Q50" s="49">
        <f t="shared" si="6"/>
        <v>1.8333333333333333</v>
      </c>
      <c r="R50" s="49">
        <f t="shared" si="10"/>
        <v>1.2</v>
      </c>
      <c r="S50" s="49">
        <f t="shared" si="11"/>
        <v>0.8181818181818182</v>
      </c>
      <c r="T50" s="49">
        <f t="shared" si="12"/>
        <v>6.75</v>
      </c>
      <c r="U50" s="49">
        <f t="shared" si="7"/>
        <v>0.75</v>
      </c>
      <c r="V50" s="50">
        <f t="shared" si="13"/>
        <v>0.25</v>
      </c>
      <c r="W50" s="51">
        <f t="shared" si="8"/>
        <v>1.7297297297297298</v>
      </c>
      <c r="X50" s="49">
        <v>1.135135135135135</v>
      </c>
      <c r="Y50" s="90">
        <v>0.8378378378378378</v>
      </c>
      <c r="Z50" s="167">
        <v>1.44</v>
      </c>
      <c r="AA50" s="168">
        <v>1.4</v>
      </c>
      <c r="AB50" s="182">
        <v>0.93</v>
      </c>
    </row>
    <row r="51" spans="1:28" s="178" customFormat="1" ht="13.5" customHeight="1">
      <c r="A51" s="480"/>
      <c r="B51" s="18" t="s">
        <v>46</v>
      </c>
      <c r="C51" s="41">
        <v>3</v>
      </c>
      <c r="D51" s="42">
        <v>14</v>
      </c>
      <c r="E51" s="42">
        <v>4</v>
      </c>
      <c r="F51" s="42">
        <v>5</v>
      </c>
      <c r="G51" s="42">
        <v>4</v>
      </c>
      <c r="H51" s="42">
        <v>4</v>
      </c>
      <c r="I51" s="43">
        <v>6</v>
      </c>
      <c r="J51" s="44">
        <f t="shared" si="5"/>
        <v>40</v>
      </c>
      <c r="K51" s="42">
        <v>57</v>
      </c>
      <c r="L51" s="43">
        <v>34</v>
      </c>
      <c r="M51" s="41">
        <v>5580</v>
      </c>
      <c r="N51" s="42">
        <v>5439</v>
      </c>
      <c r="O51" s="181">
        <v>3175</v>
      </c>
      <c r="P51" s="48">
        <f t="shared" si="9"/>
        <v>1</v>
      </c>
      <c r="Q51" s="49">
        <f t="shared" si="6"/>
        <v>2.3333333333333335</v>
      </c>
      <c r="R51" s="49">
        <f t="shared" si="10"/>
        <v>0.8</v>
      </c>
      <c r="S51" s="49">
        <f t="shared" si="11"/>
        <v>0.45454545454545453</v>
      </c>
      <c r="T51" s="49">
        <f t="shared" si="12"/>
        <v>1</v>
      </c>
      <c r="U51" s="49">
        <f t="shared" si="7"/>
        <v>1</v>
      </c>
      <c r="V51" s="50">
        <f t="shared" si="13"/>
        <v>1.5</v>
      </c>
      <c r="W51" s="51">
        <f t="shared" si="8"/>
        <v>1.0810810810810811</v>
      </c>
      <c r="X51" s="49">
        <v>1.5405405405405406</v>
      </c>
      <c r="Y51" s="50">
        <v>0.918918918918919</v>
      </c>
      <c r="Z51" s="167">
        <v>1.78</v>
      </c>
      <c r="AA51" s="168">
        <v>1.79</v>
      </c>
      <c r="AB51" s="182">
        <v>1.05</v>
      </c>
    </row>
    <row r="52" spans="1:28" s="178" customFormat="1" ht="13.5" customHeight="1">
      <c r="A52" s="480">
        <v>12</v>
      </c>
      <c r="B52" s="17" t="s">
        <v>47</v>
      </c>
      <c r="C52" s="128">
        <v>8</v>
      </c>
      <c r="D52" s="129">
        <v>10</v>
      </c>
      <c r="E52" s="129">
        <v>7</v>
      </c>
      <c r="F52" s="129">
        <v>18</v>
      </c>
      <c r="G52" s="129">
        <v>27</v>
      </c>
      <c r="H52" s="129">
        <v>5</v>
      </c>
      <c r="I52" s="130">
        <v>0</v>
      </c>
      <c r="J52" s="74">
        <f t="shared" si="5"/>
        <v>75</v>
      </c>
      <c r="K52" s="129">
        <v>82</v>
      </c>
      <c r="L52" s="130">
        <v>61</v>
      </c>
      <c r="M52" s="128">
        <v>6596</v>
      </c>
      <c r="N52" s="129">
        <v>6524</v>
      </c>
      <c r="O52" s="183">
        <v>3387</v>
      </c>
      <c r="P52" s="80">
        <f t="shared" si="9"/>
        <v>2.6666666666666665</v>
      </c>
      <c r="Q52" s="81">
        <f t="shared" si="6"/>
        <v>1.6666666666666667</v>
      </c>
      <c r="R52" s="81">
        <f t="shared" si="10"/>
        <v>1.4</v>
      </c>
      <c r="S52" s="81">
        <f t="shared" si="11"/>
        <v>1.6363636363636365</v>
      </c>
      <c r="T52" s="81">
        <f t="shared" si="12"/>
        <v>6.75</v>
      </c>
      <c r="U52" s="81">
        <f t="shared" si="7"/>
        <v>1.25</v>
      </c>
      <c r="V52" s="82">
        <f t="shared" si="13"/>
        <v>0</v>
      </c>
      <c r="W52" s="83">
        <f t="shared" si="8"/>
        <v>2.027027027027027</v>
      </c>
      <c r="X52" s="81">
        <v>2.2162162162162162</v>
      </c>
      <c r="Y52" s="82">
        <v>1.6486486486486487</v>
      </c>
      <c r="Z52" s="171">
        <v>2.09</v>
      </c>
      <c r="AA52" s="172">
        <v>2.15</v>
      </c>
      <c r="AB52" s="184">
        <v>1.11</v>
      </c>
    </row>
    <row r="53" spans="1:28" s="178" customFormat="1" ht="13.5" customHeight="1">
      <c r="A53" s="480"/>
      <c r="B53" s="18" t="s">
        <v>48</v>
      </c>
      <c r="C53" s="41">
        <v>8</v>
      </c>
      <c r="D53" s="42">
        <v>15</v>
      </c>
      <c r="E53" s="42">
        <v>4</v>
      </c>
      <c r="F53" s="42">
        <v>10</v>
      </c>
      <c r="G53" s="42">
        <v>6</v>
      </c>
      <c r="H53" s="42">
        <v>2</v>
      </c>
      <c r="I53" s="43">
        <v>9</v>
      </c>
      <c r="J53" s="44">
        <f t="shared" si="5"/>
        <v>54</v>
      </c>
      <c r="K53" s="42">
        <v>93</v>
      </c>
      <c r="L53" s="43">
        <v>45</v>
      </c>
      <c r="M53" s="41">
        <v>6922</v>
      </c>
      <c r="N53" s="42">
        <v>6786</v>
      </c>
      <c r="O53" s="181">
        <v>4089</v>
      </c>
      <c r="P53" s="48">
        <f t="shared" si="9"/>
        <v>2.6666666666666665</v>
      </c>
      <c r="Q53" s="49">
        <f t="shared" si="6"/>
        <v>2.5</v>
      </c>
      <c r="R53" s="49">
        <f t="shared" si="10"/>
        <v>0.8</v>
      </c>
      <c r="S53" s="49">
        <f t="shared" si="11"/>
        <v>0.9090909090909091</v>
      </c>
      <c r="T53" s="49">
        <f t="shared" si="12"/>
        <v>1.5</v>
      </c>
      <c r="U53" s="49">
        <f t="shared" si="7"/>
        <v>0.5</v>
      </c>
      <c r="V53" s="166">
        <f t="shared" si="13"/>
        <v>2.25</v>
      </c>
      <c r="W53" s="51">
        <f t="shared" si="8"/>
        <v>1.4594594594594594</v>
      </c>
      <c r="X53" s="49">
        <v>2.5135135135135136</v>
      </c>
      <c r="Y53" s="50">
        <v>1.2162162162162162</v>
      </c>
      <c r="Z53" s="167">
        <v>2.2</v>
      </c>
      <c r="AA53" s="168">
        <v>2.23</v>
      </c>
      <c r="AB53" s="182">
        <v>1.34</v>
      </c>
    </row>
    <row r="54" spans="1:28" s="178" customFormat="1" ht="13.5" customHeight="1">
      <c r="A54" s="480"/>
      <c r="B54" s="18" t="s">
        <v>49</v>
      </c>
      <c r="C54" s="41">
        <v>17</v>
      </c>
      <c r="D54" s="42">
        <v>28</v>
      </c>
      <c r="E54" s="42">
        <v>13</v>
      </c>
      <c r="F54" s="42">
        <v>21</v>
      </c>
      <c r="G54" s="42">
        <v>29</v>
      </c>
      <c r="H54" s="42">
        <v>1</v>
      </c>
      <c r="I54" s="43">
        <v>3</v>
      </c>
      <c r="J54" s="44">
        <f t="shared" si="5"/>
        <v>112</v>
      </c>
      <c r="K54" s="42">
        <v>107</v>
      </c>
      <c r="L54" s="43">
        <v>48</v>
      </c>
      <c r="M54" s="41">
        <v>8528</v>
      </c>
      <c r="N54" s="42">
        <v>7756</v>
      </c>
      <c r="O54" s="181">
        <v>4061</v>
      </c>
      <c r="P54" s="48">
        <f t="shared" si="9"/>
        <v>5.666666666666667</v>
      </c>
      <c r="Q54" s="49">
        <f t="shared" si="6"/>
        <v>4.666666666666667</v>
      </c>
      <c r="R54" s="49">
        <f t="shared" si="10"/>
        <v>2.6</v>
      </c>
      <c r="S54" s="49">
        <f t="shared" si="11"/>
        <v>1.9090909090909092</v>
      </c>
      <c r="T54" s="49">
        <f t="shared" si="12"/>
        <v>7.25</v>
      </c>
      <c r="U54" s="49">
        <f t="shared" si="7"/>
        <v>0.25</v>
      </c>
      <c r="V54" s="50">
        <f t="shared" si="13"/>
        <v>0.75</v>
      </c>
      <c r="W54" s="51">
        <f t="shared" si="8"/>
        <v>3.027027027027027</v>
      </c>
      <c r="X54" s="49">
        <v>2.891891891891892</v>
      </c>
      <c r="Y54" s="50">
        <v>1.2972972972972974</v>
      </c>
      <c r="Z54" s="167">
        <v>2.7</v>
      </c>
      <c r="AA54" s="168">
        <v>2.55</v>
      </c>
      <c r="AB54" s="182">
        <v>1.33</v>
      </c>
    </row>
    <row r="55" spans="1:28" s="178" customFormat="1" ht="13.5" customHeight="1">
      <c r="A55" s="480"/>
      <c r="B55" s="18" t="s">
        <v>50</v>
      </c>
      <c r="C55" s="41">
        <v>18</v>
      </c>
      <c r="D55" s="42">
        <v>23</v>
      </c>
      <c r="E55" s="42">
        <v>9</v>
      </c>
      <c r="F55" s="42">
        <v>14</v>
      </c>
      <c r="G55" s="42">
        <v>6</v>
      </c>
      <c r="H55" s="42">
        <v>6</v>
      </c>
      <c r="I55" s="43">
        <v>12</v>
      </c>
      <c r="J55" s="44">
        <f t="shared" si="5"/>
        <v>88</v>
      </c>
      <c r="K55" s="42">
        <v>100</v>
      </c>
      <c r="L55" s="43">
        <v>46</v>
      </c>
      <c r="M55" s="41">
        <v>8322</v>
      </c>
      <c r="N55" s="42">
        <v>8024</v>
      </c>
      <c r="O55" s="181">
        <v>4659</v>
      </c>
      <c r="P55" s="48">
        <f t="shared" si="9"/>
        <v>6</v>
      </c>
      <c r="Q55" s="49">
        <f t="shared" si="6"/>
        <v>3.8333333333333335</v>
      </c>
      <c r="R55" s="49">
        <f t="shared" si="10"/>
        <v>1.8</v>
      </c>
      <c r="S55" s="49">
        <f t="shared" si="11"/>
        <v>1.2727272727272727</v>
      </c>
      <c r="T55" s="49">
        <f t="shared" si="12"/>
        <v>1.5</v>
      </c>
      <c r="U55" s="49">
        <f t="shared" si="7"/>
        <v>1.5</v>
      </c>
      <c r="V55" s="50">
        <f t="shared" si="13"/>
        <v>3</v>
      </c>
      <c r="W55" s="51">
        <f t="shared" si="8"/>
        <v>2.3783783783783785</v>
      </c>
      <c r="X55" s="49">
        <v>2.7027027027027026</v>
      </c>
      <c r="Y55" s="50">
        <v>1.2432432432432432</v>
      </c>
      <c r="Z55" s="167">
        <v>2.64</v>
      </c>
      <c r="AA55" s="168">
        <v>2.64</v>
      </c>
      <c r="AB55" s="182">
        <v>1.53</v>
      </c>
    </row>
    <row r="56" spans="1:28" s="178" customFormat="1" ht="13.5" customHeight="1">
      <c r="A56" s="480"/>
      <c r="B56" s="18" t="s">
        <v>51</v>
      </c>
      <c r="C56" s="41">
        <v>17</v>
      </c>
      <c r="D56" s="42">
        <v>21</v>
      </c>
      <c r="E56" s="42">
        <v>14</v>
      </c>
      <c r="F56" s="42">
        <v>20</v>
      </c>
      <c r="G56" s="42">
        <v>11</v>
      </c>
      <c r="H56" s="42">
        <v>14</v>
      </c>
      <c r="I56" s="43">
        <v>12</v>
      </c>
      <c r="J56" s="44">
        <f t="shared" si="5"/>
        <v>109</v>
      </c>
      <c r="K56" s="42">
        <v>94</v>
      </c>
      <c r="L56" s="43">
        <v>46</v>
      </c>
      <c r="M56" s="41">
        <v>7729</v>
      </c>
      <c r="N56" s="42">
        <v>6156</v>
      </c>
      <c r="O56" s="181">
        <v>4465</v>
      </c>
      <c r="P56" s="48">
        <f t="shared" si="9"/>
        <v>5.666666666666667</v>
      </c>
      <c r="Q56" s="49">
        <f t="shared" si="6"/>
        <v>3.5</v>
      </c>
      <c r="R56" s="49">
        <f t="shared" si="10"/>
        <v>2.8</v>
      </c>
      <c r="S56" s="49">
        <f t="shared" si="11"/>
        <v>1.8181818181818181</v>
      </c>
      <c r="T56" s="49">
        <f t="shared" si="12"/>
        <v>2.75</v>
      </c>
      <c r="U56" s="49">
        <f t="shared" si="7"/>
        <v>3.5</v>
      </c>
      <c r="V56" s="50">
        <f t="shared" si="13"/>
        <v>3</v>
      </c>
      <c r="W56" s="51">
        <f t="shared" si="8"/>
        <v>2.945945945945946</v>
      </c>
      <c r="X56" s="49">
        <v>2.5405405405405403</v>
      </c>
      <c r="Y56" s="50">
        <v>1.2432432432432432</v>
      </c>
      <c r="Z56" s="167">
        <v>2.5</v>
      </c>
      <c r="AA56" s="168">
        <v>2.05</v>
      </c>
      <c r="AB56" s="182">
        <v>1.47</v>
      </c>
    </row>
    <row r="57" spans="1:28" s="178" customFormat="1" ht="13.5" customHeight="1">
      <c r="A57" s="495"/>
      <c r="B57" s="185">
        <v>53</v>
      </c>
      <c r="C57" s="186"/>
      <c r="D57" s="187"/>
      <c r="E57" s="187"/>
      <c r="F57" s="187"/>
      <c r="G57" s="187"/>
      <c r="H57" s="187"/>
      <c r="I57" s="188"/>
      <c r="J57" s="99">
        <f t="shared" si="5"/>
        <v>0</v>
      </c>
      <c r="K57" s="187">
        <v>0</v>
      </c>
      <c r="L57" s="88">
        <v>28</v>
      </c>
      <c r="M57" s="186"/>
      <c r="N57" s="187"/>
      <c r="O57" s="47">
        <v>3287</v>
      </c>
      <c r="P57" s="307"/>
      <c r="Q57" s="89"/>
      <c r="R57" s="89"/>
      <c r="S57" s="89"/>
      <c r="T57" s="89"/>
      <c r="U57" s="89"/>
      <c r="V57" s="90"/>
      <c r="W57" s="107">
        <f t="shared" si="8"/>
        <v>0</v>
      </c>
      <c r="X57" s="105">
        <v>0</v>
      </c>
      <c r="Y57" s="90">
        <v>0.7567567567567568</v>
      </c>
      <c r="Z57" s="110"/>
      <c r="AA57" s="196"/>
      <c r="AB57" s="54">
        <v>1.1</v>
      </c>
    </row>
    <row r="58" spans="1:28" s="178" customFormat="1" ht="15.75" customHeight="1">
      <c r="A58" s="493" t="s">
        <v>60</v>
      </c>
      <c r="B58" s="494"/>
      <c r="C58" s="198">
        <f>SUM(C5:C57)</f>
        <v>246</v>
      </c>
      <c r="D58" s="199">
        <f aca="true" t="shared" si="14" ref="D58:I58">SUM(D5:D57)</f>
        <v>420</v>
      </c>
      <c r="E58" s="199">
        <f t="shared" si="14"/>
        <v>504</v>
      </c>
      <c r="F58" s="199">
        <f t="shared" si="14"/>
        <v>1169</v>
      </c>
      <c r="G58" s="199">
        <f t="shared" si="14"/>
        <v>523</v>
      </c>
      <c r="H58" s="199">
        <f t="shared" si="14"/>
        <v>350</v>
      </c>
      <c r="I58" s="200">
        <f t="shared" si="14"/>
        <v>225</v>
      </c>
      <c r="J58" s="201">
        <f aca="true" t="shared" si="15" ref="J58:O58">SUM(J5:J57)</f>
        <v>3437</v>
      </c>
      <c r="K58" s="199">
        <f t="shared" si="15"/>
        <v>3770</v>
      </c>
      <c r="L58" s="200">
        <f t="shared" si="15"/>
        <v>2677</v>
      </c>
      <c r="M58" s="198">
        <f t="shared" si="15"/>
        <v>238645</v>
      </c>
      <c r="N58" s="199">
        <f t="shared" si="15"/>
        <v>234603</v>
      </c>
      <c r="O58" s="202">
        <f t="shared" si="15"/>
        <v>202732</v>
      </c>
      <c r="P58" s="278">
        <f aca="true" t="shared" si="16" ref="P58:W58">SUM(P5:P57)</f>
        <v>82.00000000000001</v>
      </c>
      <c r="Q58" s="205">
        <f t="shared" si="16"/>
        <v>70</v>
      </c>
      <c r="R58" s="205">
        <f t="shared" si="16"/>
        <v>100.79999999999998</v>
      </c>
      <c r="S58" s="205">
        <f t="shared" si="16"/>
        <v>106.27272727272722</v>
      </c>
      <c r="T58" s="205">
        <f t="shared" si="16"/>
        <v>130.75</v>
      </c>
      <c r="U58" s="205">
        <f t="shared" si="16"/>
        <v>87.5</v>
      </c>
      <c r="V58" s="207">
        <f t="shared" si="16"/>
        <v>56.25</v>
      </c>
      <c r="W58" s="204">
        <f t="shared" si="16"/>
        <v>92.89189189189189</v>
      </c>
      <c r="X58" s="205">
        <v>101.8918918918919</v>
      </c>
      <c r="Y58" s="206">
        <v>72.35135135135133</v>
      </c>
      <c r="Z58" s="204">
        <v>76.17</v>
      </c>
      <c r="AA58" s="205">
        <v>77.48</v>
      </c>
      <c r="AB58" s="207">
        <v>67.09</v>
      </c>
    </row>
    <row r="59" spans="2:27" s="210" customFormat="1" ht="13.5" customHeight="1">
      <c r="B59" s="208"/>
      <c r="C59" s="209"/>
      <c r="D59" s="209"/>
      <c r="E59" s="209"/>
      <c r="F59" s="209"/>
      <c r="G59" s="209"/>
      <c r="H59" s="209"/>
      <c r="I59" s="209"/>
      <c r="K59" s="209"/>
      <c r="M59" s="211"/>
      <c r="N59" s="209"/>
      <c r="O59" s="209"/>
      <c r="P59" s="211" t="s">
        <v>96</v>
      </c>
      <c r="R59" s="209"/>
      <c r="S59" s="209"/>
      <c r="T59" s="209"/>
      <c r="U59" s="209"/>
      <c r="V59" s="209"/>
      <c r="W59" s="209"/>
      <c r="X59" s="209"/>
      <c r="Y59" s="209"/>
      <c r="Z59" s="209"/>
      <c r="AA59" s="209"/>
    </row>
    <row r="60" ht="12">
      <c r="J60" s="211"/>
    </row>
  </sheetData>
  <sheetProtection/>
  <mergeCells count="21">
    <mergeCell ref="A58:B58"/>
    <mergeCell ref="A35:A38"/>
    <mergeCell ref="A39:A43"/>
    <mergeCell ref="A44:A47"/>
    <mergeCell ref="A48:A51"/>
    <mergeCell ref="A52:A57"/>
    <mergeCell ref="P2:AB2"/>
    <mergeCell ref="C2:O2"/>
    <mergeCell ref="C3:I3"/>
    <mergeCell ref="J3:L3"/>
    <mergeCell ref="P3:V3"/>
    <mergeCell ref="W3:Y3"/>
    <mergeCell ref="Z3:AB3"/>
    <mergeCell ref="M3:O3"/>
    <mergeCell ref="A22:A25"/>
    <mergeCell ref="A13:A17"/>
    <mergeCell ref="A18:A21"/>
    <mergeCell ref="A26:A30"/>
    <mergeCell ref="A31:A34"/>
    <mergeCell ref="A5:A8"/>
    <mergeCell ref="A9:A1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2012-11-22T06:54:12Z</cp:lastPrinted>
  <dcterms:created xsi:type="dcterms:W3CDTF">2004-04-12T06:47:10Z</dcterms:created>
  <dcterms:modified xsi:type="dcterms:W3CDTF">2013-03-14T02:08:49Z</dcterms:modified>
  <cp:category/>
  <cp:version/>
  <cp:contentType/>
  <cp:contentStatus/>
</cp:coreProperties>
</file>