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585" windowHeight="12240" tabRatio="749" activeTab="0"/>
  </bookViews>
  <sheets>
    <sheet name="2-2-1週報_週別患者数" sheetId="1" r:id="rId1"/>
    <sheet name="2-2-2週報_週別定点当たり" sheetId="2" r:id="rId2"/>
    <sheet name="2-2-3週報_年齢別" sheetId="3" r:id="rId3"/>
    <sheet name="2-2-4月報_月別患者数" sheetId="4" r:id="rId4"/>
    <sheet name="2-2-5月報_月別定点当たり" sheetId="5" r:id="rId5"/>
    <sheet name="2-2-6月報_月別年齢別" sheetId="6" r:id="rId6"/>
  </sheets>
  <definedNames/>
  <calcPr fullCalcOnLoad="1" refMode="R1C1"/>
</workbook>
</file>

<file path=xl/sharedStrings.xml><?xml version="1.0" encoding="utf-8"?>
<sst xmlns="http://schemas.openxmlformats.org/spreadsheetml/2006/main" count="396" uniqueCount="252">
  <si>
    <t>週</t>
  </si>
  <si>
    <t>インフルエンザ</t>
  </si>
  <si>
    <t>急性出血性結膜炎</t>
  </si>
  <si>
    <t>流行性角結膜炎</t>
  </si>
  <si>
    <t>小児科</t>
  </si>
  <si>
    <t>合計</t>
  </si>
  <si>
    <t>細菌性髄膜炎</t>
  </si>
  <si>
    <t>無菌性髄膜炎</t>
  </si>
  <si>
    <t>マイコプラズマ肺炎</t>
  </si>
  <si>
    <t>定点数</t>
  </si>
  <si>
    <t>小児科定点</t>
  </si>
  <si>
    <t>眼科定点</t>
  </si>
  <si>
    <t>基幹定点</t>
  </si>
  <si>
    <t>ｲﾝﾌﾙｴﾝｻﾞ
定点</t>
  </si>
  <si>
    <t>（人）</t>
  </si>
  <si>
    <t>咽頭結膜熱</t>
  </si>
  <si>
    <t>Ａ群溶血性レンサ球菌
咽頭炎</t>
  </si>
  <si>
    <t>感染性胃腸炎</t>
  </si>
  <si>
    <t>手足口病</t>
  </si>
  <si>
    <t>伝染性紅斑</t>
  </si>
  <si>
    <t>百日咳</t>
  </si>
  <si>
    <t>ヘルパンギーナ</t>
  </si>
  <si>
    <t>流行性耳下腺炎</t>
  </si>
  <si>
    <t>インフルエンザ</t>
  </si>
  <si>
    <t>年齢区分</t>
  </si>
  <si>
    <t>月</t>
  </si>
  <si>
    <t>性器クラミジア感染症</t>
  </si>
  <si>
    <t>淋菌感染症</t>
  </si>
  <si>
    <t>薬剤耐性緑膿菌感染症</t>
  </si>
  <si>
    <t>水　痘</t>
  </si>
  <si>
    <t>成人麻しん</t>
  </si>
  <si>
    <t>水　痘</t>
  </si>
  <si>
    <t>突発性発しん</t>
  </si>
  <si>
    <t>風しん</t>
  </si>
  <si>
    <r>
      <t>麻しん
　</t>
    </r>
    <r>
      <rPr>
        <sz val="8"/>
        <color indexed="8"/>
        <rFont val="ＭＳ Ｐ明朝"/>
        <family val="1"/>
      </rPr>
      <t>（成人麻しんを除く）</t>
    </r>
  </si>
  <si>
    <r>
      <t>クラミジア肺炎
　</t>
    </r>
    <r>
      <rPr>
        <sz val="8"/>
        <color indexed="8"/>
        <rFont val="ＭＳ Ｐ明朝"/>
        <family val="1"/>
      </rPr>
      <t>（オウム病を除く）</t>
    </r>
  </si>
  <si>
    <r>
      <t>RS</t>
    </r>
    <r>
      <rPr>
        <sz val="9"/>
        <color indexed="8"/>
        <rFont val="ＭＳ Ｐ明朝"/>
        <family val="1"/>
      </rPr>
      <t>ウイルス感染症</t>
    </r>
  </si>
  <si>
    <t>期　間</t>
  </si>
  <si>
    <t>眼　科</t>
  </si>
  <si>
    <t>基　幹</t>
  </si>
  <si>
    <t>咽頭結膜熱</t>
  </si>
  <si>
    <t>Ａ群溶血性レンサ球菌
咽頭炎</t>
  </si>
  <si>
    <t>感染性胃腸炎</t>
  </si>
  <si>
    <t>手足口病</t>
  </si>
  <si>
    <t>伝染性紅斑</t>
  </si>
  <si>
    <t>百日咳</t>
  </si>
  <si>
    <t>ヘルパンギーナ</t>
  </si>
  <si>
    <t>水　痘</t>
  </si>
  <si>
    <t>突発性発しん</t>
  </si>
  <si>
    <t>風しん</t>
  </si>
  <si>
    <t>麻しん
　（成人麻しんを除く）</t>
  </si>
  <si>
    <t>クラミジア肺炎
　（オウム病を除く）</t>
  </si>
  <si>
    <t>表2-2-3　週報対象疾患－年齢区分別患者報告数</t>
  </si>
  <si>
    <t>表2-2-2　週報対象疾患－週別定点当たり患者報告数</t>
  </si>
  <si>
    <t>表2-2-1　週報対象疾患－週別患者報告数</t>
  </si>
  <si>
    <t>流行性耳下腺炎</t>
  </si>
  <si>
    <r>
      <t>RS</t>
    </r>
    <r>
      <rPr>
        <sz val="10.5"/>
        <color indexed="8"/>
        <rFont val="ＭＳ Ｐ明朝"/>
        <family val="1"/>
      </rPr>
      <t>ウイルス感染症</t>
    </r>
  </si>
  <si>
    <r>
      <t>6</t>
    </r>
    <r>
      <rPr>
        <sz val="10.5"/>
        <color indexed="8"/>
        <rFont val="ＭＳ Ｐ明朝"/>
        <family val="1"/>
      </rPr>
      <t>ヶ月未満</t>
    </r>
  </si>
  <si>
    <r>
      <t>0</t>
    </r>
    <r>
      <rPr>
        <sz val="10.5"/>
        <color indexed="8"/>
        <rFont val="ＭＳ Ｐ明朝"/>
        <family val="1"/>
      </rPr>
      <t>歳</t>
    </r>
  </si>
  <si>
    <r>
      <t>12</t>
    </r>
    <r>
      <rPr>
        <sz val="10.5"/>
        <color indexed="8"/>
        <rFont val="ＭＳ Ｐ明朝"/>
        <family val="1"/>
      </rPr>
      <t>ヶ月未満</t>
    </r>
  </si>
  <si>
    <r>
      <t>1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</t>
    </r>
    <r>
      <rPr>
        <sz val="10.5"/>
        <color indexed="8"/>
        <rFont val="ＭＳ Ｐ明朝"/>
        <family val="1"/>
      </rPr>
      <t>歳</t>
    </r>
  </si>
  <si>
    <r>
      <t>1</t>
    </r>
    <r>
      <rPr>
        <sz val="10.5"/>
        <color indexed="8"/>
        <rFont val="ＭＳ Ｐ明朝"/>
        <family val="1"/>
      </rPr>
      <t>歳</t>
    </r>
  </si>
  <si>
    <r>
      <t>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9</t>
    </r>
    <r>
      <rPr>
        <sz val="10.5"/>
        <color indexed="8"/>
        <rFont val="ＭＳ Ｐ明朝"/>
        <family val="1"/>
      </rPr>
      <t>歳</t>
    </r>
  </si>
  <si>
    <r>
      <t>2</t>
    </r>
    <r>
      <rPr>
        <sz val="10.5"/>
        <color indexed="8"/>
        <rFont val="ＭＳ Ｐ明朝"/>
        <family val="1"/>
      </rPr>
      <t>歳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</si>
  <si>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</si>
  <si>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3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</si>
  <si>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</si>
  <si>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4</t>
    </r>
    <r>
      <rPr>
        <sz val="10.5"/>
        <color indexed="8"/>
        <rFont val="ＭＳ Ｐ明朝"/>
        <family val="1"/>
      </rPr>
      <t>歳</t>
    </r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</si>
  <si>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24</t>
    </r>
    <r>
      <rPr>
        <sz val="10.5"/>
        <color indexed="8"/>
        <rFont val="ＭＳ Ｐ明朝"/>
        <family val="1"/>
      </rPr>
      <t>歳</t>
    </r>
  </si>
  <si>
    <r>
      <t>5</t>
    </r>
    <r>
      <rPr>
        <sz val="10.5"/>
        <color indexed="8"/>
        <rFont val="ＭＳ Ｐ明朝"/>
        <family val="1"/>
      </rPr>
      <t>歳</t>
    </r>
  </si>
  <si>
    <r>
      <t>25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29</t>
    </r>
    <r>
      <rPr>
        <sz val="10.5"/>
        <color indexed="8"/>
        <rFont val="ＭＳ Ｐ明朝"/>
        <family val="1"/>
      </rPr>
      <t>歳</t>
    </r>
  </si>
  <si>
    <r>
      <t>6</t>
    </r>
    <r>
      <rPr>
        <sz val="10.5"/>
        <color indexed="8"/>
        <rFont val="ＭＳ Ｐ明朝"/>
        <family val="1"/>
      </rPr>
      <t>歳</t>
    </r>
  </si>
  <si>
    <r>
      <t>30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34</t>
    </r>
    <r>
      <rPr>
        <sz val="10.5"/>
        <color indexed="8"/>
        <rFont val="ＭＳ Ｐ明朝"/>
        <family val="1"/>
      </rPr>
      <t>歳</t>
    </r>
  </si>
  <si>
    <r>
      <t>7</t>
    </r>
    <r>
      <rPr>
        <sz val="10.5"/>
        <color indexed="8"/>
        <rFont val="ＭＳ Ｐ明朝"/>
        <family val="1"/>
      </rPr>
      <t>歳</t>
    </r>
  </si>
  <si>
    <r>
      <t>35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39</t>
    </r>
    <r>
      <rPr>
        <sz val="10.5"/>
        <color indexed="8"/>
        <rFont val="ＭＳ Ｐ明朝"/>
        <family val="1"/>
      </rPr>
      <t>歳</t>
    </r>
  </si>
  <si>
    <r>
      <t>8</t>
    </r>
    <r>
      <rPr>
        <sz val="10.5"/>
        <color indexed="8"/>
        <rFont val="ＭＳ Ｐ明朝"/>
        <family val="1"/>
      </rPr>
      <t>歳</t>
    </r>
  </si>
  <si>
    <r>
      <t>40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44</t>
    </r>
    <r>
      <rPr>
        <sz val="10.5"/>
        <color indexed="8"/>
        <rFont val="ＭＳ Ｐ明朝"/>
        <family val="1"/>
      </rPr>
      <t>歳</t>
    </r>
  </si>
  <si>
    <r>
      <t>9</t>
    </r>
    <r>
      <rPr>
        <sz val="10.5"/>
        <color indexed="8"/>
        <rFont val="ＭＳ Ｐ明朝"/>
        <family val="1"/>
      </rPr>
      <t>歳</t>
    </r>
  </si>
  <si>
    <r>
      <t>45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49</t>
    </r>
    <r>
      <rPr>
        <sz val="10.5"/>
        <color indexed="8"/>
        <rFont val="ＭＳ Ｐ明朝"/>
        <family val="1"/>
      </rPr>
      <t>歳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</si>
  <si>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</si>
  <si>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50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54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</si>
  <si>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</si>
  <si>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55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59</t>
    </r>
    <r>
      <rPr>
        <sz val="10.5"/>
        <color indexed="8"/>
        <rFont val="ＭＳ Ｐ明朝"/>
        <family val="1"/>
      </rPr>
      <t>歳</t>
    </r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</si>
  <si>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29</t>
    </r>
    <r>
      <rPr>
        <sz val="10.5"/>
        <color indexed="8"/>
        <rFont val="ＭＳ Ｐ明朝"/>
        <family val="1"/>
      </rPr>
      <t>歳</t>
    </r>
    <r>
      <rPr>
        <vertAlign val="superscript"/>
        <sz val="10.5"/>
        <color indexed="8"/>
        <rFont val="Century"/>
        <family val="1"/>
      </rPr>
      <t>1)</t>
    </r>
  </si>
  <si>
    <r>
      <t>60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64</t>
    </r>
    <r>
      <rPr>
        <sz val="10.5"/>
        <color indexed="8"/>
        <rFont val="ＭＳ Ｐ明朝"/>
        <family val="1"/>
      </rPr>
      <t>歳</t>
    </r>
  </si>
  <si>
    <r>
      <t>30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39</t>
    </r>
    <r>
      <rPr>
        <sz val="10.5"/>
        <color indexed="8"/>
        <rFont val="ＭＳ Ｐ明朝"/>
        <family val="1"/>
      </rPr>
      <t>歳</t>
    </r>
  </si>
  <si>
    <r>
      <t>65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69</t>
    </r>
    <r>
      <rPr>
        <sz val="10.5"/>
        <color indexed="8"/>
        <rFont val="ＭＳ Ｐ明朝"/>
        <family val="1"/>
      </rPr>
      <t>歳</t>
    </r>
  </si>
  <si>
    <r>
      <t>40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49</t>
    </r>
    <r>
      <rPr>
        <sz val="10.5"/>
        <color indexed="8"/>
        <rFont val="ＭＳ Ｐ明朝"/>
        <family val="1"/>
      </rPr>
      <t>歳</t>
    </r>
  </si>
  <si>
    <r>
      <t>70</t>
    </r>
    <r>
      <rPr>
        <sz val="10.5"/>
        <color indexed="8"/>
        <rFont val="ＭＳ Ｐ明朝"/>
        <family val="1"/>
      </rPr>
      <t>歳以上</t>
    </r>
  </si>
  <si>
    <r>
      <t>50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59</t>
    </r>
    <r>
      <rPr>
        <sz val="10.5"/>
        <color indexed="8"/>
        <rFont val="ＭＳ Ｐ明朝"/>
        <family val="1"/>
      </rPr>
      <t>歳</t>
    </r>
  </si>
  <si>
    <r>
      <t>60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69</t>
    </r>
    <r>
      <rPr>
        <sz val="10.5"/>
        <color indexed="8"/>
        <rFont val="ＭＳ Ｐ明朝"/>
        <family val="1"/>
      </rPr>
      <t>歳</t>
    </r>
  </si>
  <si>
    <r>
      <t>70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79</t>
    </r>
    <r>
      <rPr>
        <sz val="10.5"/>
        <color indexed="8"/>
        <rFont val="ＭＳ Ｐ明朝"/>
        <family val="1"/>
      </rPr>
      <t>歳</t>
    </r>
    <r>
      <rPr>
        <vertAlign val="superscript"/>
        <sz val="10.5"/>
        <color indexed="8"/>
        <rFont val="Century"/>
        <family val="1"/>
      </rPr>
      <t>2)</t>
    </r>
  </si>
  <si>
    <r>
      <t>80</t>
    </r>
    <r>
      <rPr>
        <sz val="10.5"/>
        <color indexed="8"/>
        <rFont val="ＭＳ Ｐ明朝"/>
        <family val="1"/>
      </rPr>
      <t>歳以上</t>
    </r>
  </si>
  <si>
    <r>
      <t>1)</t>
    </r>
    <r>
      <rPr>
        <sz val="10.5"/>
        <color indexed="8"/>
        <rFont val="ＭＳ Ｐ明朝"/>
        <family val="1"/>
      </rPr>
      <t>小児科定点疾患については</t>
    </r>
    <r>
      <rPr>
        <sz val="10.5"/>
        <color indexed="8"/>
        <rFont val="Century"/>
        <family val="1"/>
      </rPr>
      <t>20</t>
    </r>
    <r>
      <rPr>
        <sz val="10.5"/>
        <color indexed="8"/>
        <rFont val="ＭＳ Ｐ明朝"/>
        <family val="1"/>
      </rPr>
      <t>歳以上の全患者数を</t>
    </r>
    <r>
      <rPr>
        <sz val="10.5"/>
        <color indexed="8"/>
        <rFont val="Century"/>
        <family val="1"/>
      </rPr>
      <t>"20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29</t>
    </r>
    <r>
      <rPr>
        <sz val="10.5"/>
        <color indexed="8"/>
        <rFont val="ＭＳ Ｐ明朝"/>
        <family val="1"/>
      </rPr>
      <t>歳</t>
    </r>
    <r>
      <rPr>
        <sz val="10.5"/>
        <color indexed="8"/>
        <rFont val="Century"/>
        <family val="1"/>
      </rPr>
      <t>"</t>
    </r>
    <r>
      <rPr>
        <sz val="10.5"/>
        <color indexed="8"/>
        <rFont val="ＭＳ Ｐ明朝"/>
        <family val="1"/>
      </rPr>
      <t>に計上。</t>
    </r>
  </si>
  <si>
    <r>
      <t>2)</t>
    </r>
    <r>
      <rPr>
        <sz val="10.5"/>
        <color indexed="8"/>
        <rFont val="ＭＳ Ｐ明朝"/>
        <family val="1"/>
      </rPr>
      <t>眼科定点疾患については</t>
    </r>
    <r>
      <rPr>
        <sz val="10.5"/>
        <color indexed="8"/>
        <rFont val="Century"/>
        <family val="1"/>
      </rPr>
      <t>70</t>
    </r>
    <r>
      <rPr>
        <sz val="10.5"/>
        <color indexed="8"/>
        <rFont val="ＭＳ Ｐ明朝"/>
        <family val="1"/>
      </rPr>
      <t>歳以上の全患者数を</t>
    </r>
    <r>
      <rPr>
        <sz val="10.5"/>
        <color indexed="8"/>
        <rFont val="Century"/>
        <family val="1"/>
      </rPr>
      <t>"70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79</t>
    </r>
    <r>
      <rPr>
        <sz val="10.5"/>
        <color indexed="8"/>
        <rFont val="ＭＳ Ｐ明朝"/>
        <family val="1"/>
      </rPr>
      <t>歳</t>
    </r>
    <r>
      <rPr>
        <sz val="10.5"/>
        <color indexed="8"/>
        <rFont val="Century"/>
        <family val="1"/>
      </rPr>
      <t>"</t>
    </r>
    <r>
      <rPr>
        <sz val="10.5"/>
        <color indexed="8"/>
        <rFont val="ＭＳ Ｐ明朝"/>
        <family val="1"/>
      </rPr>
      <t>に計上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</si>
  <si>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</si>
  <si>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</si>
  <si>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24</t>
    </r>
    <r>
      <rPr>
        <sz val="10.5"/>
        <color indexed="8"/>
        <rFont val="ＭＳ Ｐ明朝"/>
        <family val="1"/>
      </rPr>
      <t>歳</t>
    </r>
  </si>
  <si>
    <t>合計</t>
  </si>
  <si>
    <t>男</t>
  </si>
  <si>
    <t>女</t>
  </si>
  <si>
    <t>尖圭コンジローマ</t>
  </si>
  <si>
    <t>STD定点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</si>
  <si>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</si>
  <si>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</si>
  <si>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</si>
  <si>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</si>
  <si>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</si>
  <si>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</si>
  <si>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</si>
  <si>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</si>
  <si>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</si>
  <si>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</si>
  <si>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</si>
  <si>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</si>
  <si>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性器クラミジア感染症</t>
  </si>
  <si>
    <t>表2-2-4　月報対象疾患－月別患者報告数</t>
  </si>
  <si>
    <t>表2-2-6　月報対象疾患－年齢区分別患者報告数</t>
  </si>
  <si>
    <t xml:space="preserve"> 基　幹</t>
  </si>
  <si>
    <t xml:space="preserve"> STD</t>
  </si>
  <si>
    <t>性器クラミジア感染症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</si>
  <si>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</si>
  <si>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</si>
  <si>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</si>
  <si>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</si>
  <si>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</si>
  <si>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</si>
  <si>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</si>
  <si>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</si>
  <si>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</si>
  <si>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</si>
  <si>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</si>
  <si>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</si>
  <si>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メチシリン耐性黄色ブドウ球菌感染症</t>
  </si>
  <si>
    <t>ペニシリン耐性肺炎球菌感染症</t>
  </si>
  <si>
    <t>性器ヘルペスウイルス感染症</t>
  </si>
  <si>
    <t>メチシリン耐性黄色ブドウ球菌感染症</t>
  </si>
  <si>
    <t>ペニシリン耐性肺炎球菌感染症</t>
  </si>
  <si>
    <t xml:space="preserve"> STD</t>
  </si>
  <si>
    <t>表2-2-5　月報対象疾患－月別定点当たり患者報告数</t>
  </si>
  <si>
    <t>（人/定点当たり）</t>
  </si>
  <si>
    <t>（人/定点当たり）</t>
  </si>
  <si>
    <t>ペニシリン耐性肺炎球菌感染症</t>
  </si>
  <si>
    <t>メチシリン耐性黄色ブドウ球菌感染症</t>
  </si>
  <si>
    <t>性器ヘルペスウイルス感染症</t>
  </si>
  <si>
    <t>男性</t>
  </si>
  <si>
    <t>女性</t>
  </si>
  <si>
    <t>基幹定点</t>
  </si>
  <si>
    <r>
      <t xml:space="preserve"> 1/ 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 8</t>
    </r>
  </si>
  <si>
    <r>
      <t xml:space="preserve"> 1/9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1/15</t>
    </r>
  </si>
  <si>
    <r>
      <t xml:space="preserve"> 1/16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1/22</t>
    </r>
  </si>
  <si>
    <r>
      <t xml:space="preserve"> 1/23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1/29</t>
    </r>
  </si>
  <si>
    <r>
      <t xml:space="preserve"> 1/30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 5</t>
    </r>
  </si>
  <si>
    <r>
      <t xml:space="preserve"> 2/ 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2/12</t>
    </r>
  </si>
  <si>
    <r>
      <t xml:space="preserve"> 2/13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2/19</t>
    </r>
  </si>
  <si>
    <r>
      <t xml:space="preserve"> 2/20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2/26</t>
    </r>
  </si>
  <si>
    <r>
      <t xml:space="preserve"> 2/27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 5</t>
    </r>
  </si>
  <si>
    <r>
      <t xml:space="preserve"> 3/ 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3/12</t>
    </r>
  </si>
  <si>
    <r>
      <t xml:space="preserve"> 3/13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3/19</t>
    </r>
  </si>
  <si>
    <r>
      <t xml:space="preserve"> 3/27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 2</t>
    </r>
  </si>
  <si>
    <r>
      <t xml:space="preserve"> 3/20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3/26</t>
    </r>
  </si>
  <si>
    <r>
      <t xml:space="preserve"> 4/ 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 9</t>
    </r>
  </si>
  <si>
    <r>
      <t xml:space="preserve"> 4/10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4/16</t>
    </r>
  </si>
  <si>
    <r>
      <t xml:space="preserve"> 4/17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4/23</t>
    </r>
  </si>
  <si>
    <r>
      <t xml:space="preserve"> 4/24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4/30</t>
    </r>
  </si>
  <si>
    <r>
      <t xml:space="preserve"> 5/ 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 7</t>
    </r>
  </si>
  <si>
    <r>
      <t xml:space="preserve"> 5/ 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5/14</t>
    </r>
  </si>
  <si>
    <r>
      <t xml:space="preserve"> 5/15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5/21</t>
    </r>
  </si>
  <si>
    <r>
      <t xml:space="preserve"> 5/22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5/28</t>
    </r>
  </si>
  <si>
    <r>
      <t xml:space="preserve"> 5/29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 4</t>
    </r>
  </si>
  <si>
    <r>
      <t xml:space="preserve"> 6/ 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6/11</t>
    </r>
  </si>
  <si>
    <r>
      <t xml:space="preserve"> 6/12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6/18</t>
    </r>
  </si>
  <si>
    <r>
      <t xml:space="preserve"> 6/19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6/25</t>
    </r>
  </si>
  <si>
    <r>
      <t xml:space="preserve"> 6/26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 2</t>
    </r>
  </si>
  <si>
    <r>
      <t xml:space="preserve"> 7/ 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 9</t>
    </r>
  </si>
  <si>
    <r>
      <t xml:space="preserve"> 7/10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7/16</t>
    </r>
  </si>
  <si>
    <r>
      <t xml:space="preserve"> 7/117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7/23</t>
    </r>
  </si>
  <si>
    <r>
      <t xml:space="preserve"> 7/24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7/30</t>
    </r>
  </si>
  <si>
    <r>
      <t xml:space="preserve"> 7/31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 6</t>
    </r>
  </si>
  <si>
    <r>
      <t xml:space="preserve"> 8/ 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8/13</t>
    </r>
  </si>
  <si>
    <r>
      <t xml:space="preserve"> 8/14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8/20</t>
    </r>
  </si>
  <si>
    <r>
      <t xml:space="preserve"> 8/21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8/27</t>
    </r>
  </si>
  <si>
    <r>
      <t xml:space="preserve"> 8/28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 3</t>
    </r>
  </si>
  <si>
    <r>
      <t xml:space="preserve"> 9/ 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9/10</t>
    </r>
  </si>
  <si>
    <r>
      <t xml:space="preserve"> 9/11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9/17</t>
    </r>
  </si>
  <si>
    <r>
      <t xml:space="preserve"> 9/18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9/24</t>
    </r>
  </si>
  <si>
    <r>
      <t xml:space="preserve"> 9/25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10/ 1</t>
    </r>
  </si>
  <si>
    <r>
      <t xml:space="preserve">10/ 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10/ 8</t>
    </r>
  </si>
  <si>
    <r>
      <t xml:space="preserve">10/ 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10/15</t>
    </r>
  </si>
  <si>
    <r>
      <t xml:space="preserve">10/16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10/22</t>
    </r>
  </si>
  <si>
    <r>
      <t xml:space="preserve">10/23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10/29</t>
    </r>
  </si>
  <si>
    <r>
      <t xml:space="preserve">10/30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11/ 5</t>
    </r>
  </si>
  <si>
    <r>
      <t xml:space="preserve">11/ 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11/12</t>
    </r>
  </si>
  <si>
    <r>
      <t xml:space="preserve">11/13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11/19</t>
    </r>
  </si>
  <si>
    <r>
      <t xml:space="preserve">11/20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11/26</t>
    </r>
  </si>
  <si>
    <r>
      <t xml:space="preserve">11/27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12/ 3</t>
    </r>
  </si>
  <si>
    <r>
      <t xml:space="preserve">12/ 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12/10</t>
    </r>
  </si>
  <si>
    <r>
      <t xml:space="preserve">12/11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12/17</t>
    </r>
  </si>
  <si>
    <r>
      <t xml:space="preserve">12/18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12/24</t>
    </r>
  </si>
  <si>
    <r>
      <t xml:space="preserve">12/25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12/31</t>
    </r>
  </si>
  <si>
    <t xml:space="preserve"> 1/ 2 ～  1/ 8</t>
  </si>
  <si>
    <t xml:space="preserve"> 1/9 ～  1/15</t>
  </si>
  <si>
    <t xml:space="preserve"> 1/16 ～  1/22</t>
  </si>
  <si>
    <t xml:space="preserve"> 1/23 ～  1/29</t>
  </si>
  <si>
    <t xml:space="preserve"> 1/30 ～  2/ 5</t>
  </si>
  <si>
    <t xml:space="preserve"> 2/ 6 ～  2/12</t>
  </si>
  <si>
    <t xml:space="preserve"> 2/13 ～  2/19</t>
  </si>
  <si>
    <t xml:space="preserve"> 2/20 ～  2/26</t>
  </si>
  <si>
    <t xml:space="preserve"> 2/27 ～  3/ 5</t>
  </si>
  <si>
    <t xml:space="preserve"> 3/ 5 ～  3/12</t>
  </si>
  <si>
    <t xml:space="preserve"> 3/13 ～  3/19</t>
  </si>
  <si>
    <t xml:space="preserve"> 3/20 ～  3/26</t>
  </si>
  <si>
    <t xml:space="preserve"> 3/27 ～  4/ 2</t>
  </si>
  <si>
    <t xml:space="preserve"> 4/ 3 ～  4/ 9</t>
  </si>
  <si>
    <t xml:space="preserve"> 4/10 ～  4/16</t>
  </si>
  <si>
    <t xml:space="preserve"> 4/17 ～  4/23</t>
  </si>
  <si>
    <t xml:space="preserve"> 4/24 ～  4/30</t>
  </si>
  <si>
    <t xml:space="preserve"> 5/ 1 ～  5/ 7</t>
  </si>
  <si>
    <t xml:space="preserve"> 5/ 8 ～  5/14</t>
  </si>
  <si>
    <t xml:space="preserve"> 5/15 ～  5/21</t>
  </si>
  <si>
    <t xml:space="preserve"> 5/22 ～  5/28</t>
  </si>
  <si>
    <t xml:space="preserve"> 5/29 ～  6/ 4</t>
  </si>
  <si>
    <t xml:space="preserve"> 6/ 5 ～  6/11</t>
  </si>
  <si>
    <t xml:space="preserve"> 6/12 ～  6/18</t>
  </si>
  <si>
    <t xml:space="preserve"> 6/19 ～  6/25</t>
  </si>
  <si>
    <t xml:space="preserve"> 6/26 ～  7/ 2</t>
  </si>
  <si>
    <t xml:space="preserve"> 7/ 3 ～  7/ 9</t>
  </si>
  <si>
    <t xml:space="preserve"> 7/10 ～  7/16</t>
  </si>
  <si>
    <t xml:space="preserve"> 7/117 ～  7/23</t>
  </si>
  <si>
    <t xml:space="preserve"> 7/24 ～  7/30</t>
  </si>
  <si>
    <t xml:space="preserve"> 7/31 ～  8/ 6</t>
  </si>
  <si>
    <t xml:space="preserve"> 8/ 7 ～  8/13</t>
  </si>
  <si>
    <t xml:space="preserve"> 8/14 ～  8/20</t>
  </si>
  <si>
    <t xml:space="preserve"> 8/21 ～  8/27</t>
  </si>
  <si>
    <t xml:space="preserve"> 8/28 ～  9/ 3</t>
  </si>
  <si>
    <t xml:space="preserve"> 9/ 4 ～  9/10</t>
  </si>
  <si>
    <t xml:space="preserve"> 9/11 ～  9/17</t>
  </si>
  <si>
    <t xml:space="preserve"> 9/18 ～  9/24</t>
  </si>
  <si>
    <t xml:space="preserve"> 9/25 ～  10/ 1</t>
  </si>
  <si>
    <t>10/ 2 ～ 10/ 8</t>
  </si>
  <si>
    <t>10/ 9 ～ 10/15</t>
  </si>
  <si>
    <t>10/16 ～ 10/22</t>
  </si>
  <si>
    <t>10/23 ～ 10/29</t>
  </si>
  <si>
    <t>10/30 ～ 11/ 5</t>
  </si>
  <si>
    <t>11/ 6 ～ 11/12</t>
  </si>
  <si>
    <t>11/13 ～ 11/19</t>
  </si>
  <si>
    <t>11/20 ～ 11/26</t>
  </si>
  <si>
    <t>11/27 ～ 12/ 3</t>
  </si>
  <si>
    <t>12/ 4 ～ 12/10</t>
  </si>
  <si>
    <t>12/11 ～ 12/17</t>
  </si>
  <si>
    <t>12/18 ～ 12/24</t>
  </si>
  <si>
    <t>12/25 ～ 12/31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</si>
</sst>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.00_ "/>
    <numFmt numFmtId="187" formatCode="0.00_);[Red]\(0.00\)"/>
    <numFmt numFmtId="188" formatCode="#,##0_ "/>
    <numFmt numFmtId="189" formatCode="0_ "/>
    <numFmt numFmtId="190" formatCode="#,##0.00_ "/>
    <numFmt numFmtId="191" formatCode="0_);[Red]\(0\)"/>
  </numFmts>
  <fonts count="15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Century"/>
      <family val="1"/>
    </font>
    <font>
      <sz val="13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Century"/>
      <family val="1"/>
    </font>
    <font>
      <sz val="10.5"/>
      <color indexed="8"/>
      <name val="Century"/>
      <family val="1"/>
    </font>
    <font>
      <sz val="10.5"/>
      <color indexed="8"/>
      <name val="ＭＳ Ｐ明朝"/>
      <family val="1"/>
    </font>
    <font>
      <vertAlign val="superscript"/>
      <sz val="10.5"/>
      <color indexed="8"/>
      <name val="Century"/>
      <family val="1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textRotation="255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8" fillId="0" borderId="5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188" fontId="8" fillId="0" borderId="0" xfId="0" applyNumberFormat="1" applyFont="1" applyBorder="1" applyAlignment="1">
      <alignment vertical="center"/>
    </xf>
    <xf numFmtId="188" fontId="8" fillId="0" borderId="9" xfId="16" applyNumberFormat="1" applyFont="1" applyFill="1" applyBorder="1" applyAlignment="1">
      <alignment horizontal="right" vertical="center"/>
    </xf>
    <xf numFmtId="188" fontId="8" fillId="0" borderId="1" xfId="16" applyNumberFormat="1" applyFont="1" applyFill="1" applyBorder="1" applyAlignment="1">
      <alignment horizontal="right" vertical="center"/>
    </xf>
    <xf numFmtId="188" fontId="8" fillId="0" borderId="3" xfId="16" applyNumberFormat="1" applyFont="1" applyFill="1" applyBorder="1" applyAlignment="1">
      <alignment horizontal="right" vertical="center"/>
    </xf>
    <xf numFmtId="188" fontId="8" fillId="0" borderId="4" xfId="16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1" xfId="0" applyNumberFormat="1" applyFont="1" applyFill="1" applyBorder="1" applyAlignment="1">
      <alignment horizontal="right" vertical="center"/>
    </xf>
    <xf numFmtId="188" fontId="8" fillId="0" borderId="3" xfId="0" applyNumberFormat="1" applyFont="1" applyFill="1" applyBorder="1" applyAlignment="1">
      <alignment horizontal="right" vertical="center"/>
    </xf>
    <xf numFmtId="188" fontId="8" fillId="0" borderId="4" xfId="0" applyNumberFormat="1" applyFont="1" applyFill="1" applyBorder="1" applyAlignment="1">
      <alignment horizontal="right" vertical="center"/>
    </xf>
    <xf numFmtId="188" fontId="8" fillId="0" borderId="10" xfId="16" applyNumberFormat="1" applyFont="1" applyFill="1" applyBorder="1" applyAlignment="1">
      <alignment horizontal="right" vertical="center"/>
    </xf>
    <xf numFmtId="188" fontId="8" fillId="0" borderId="5" xfId="16" applyNumberFormat="1" applyFont="1" applyFill="1" applyBorder="1" applyAlignment="1">
      <alignment horizontal="right" vertical="center"/>
    </xf>
    <xf numFmtId="188" fontId="8" fillId="0" borderId="7" xfId="16" applyNumberFormat="1" applyFont="1" applyFill="1" applyBorder="1" applyAlignment="1">
      <alignment horizontal="right" vertical="center"/>
    </xf>
    <xf numFmtId="188" fontId="8" fillId="0" borderId="8" xfId="16" applyNumberFormat="1" applyFont="1" applyFill="1" applyBorder="1" applyAlignment="1">
      <alignment horizontal="right" vertical="center"/>
    </xf>
    <xf numFmtId="188" fontId="8" fillId="0" borderId="5" xfId="0" applyNumberFormat="1" applyFont="1" applyFill="1" applyBorder="1" applyAlignment="1">
      <alignment horizontal="right" vertical="center"/>
    </xf>
    <xf numFmtId="188" fontId="8" fillId="0" borderId="7" xfId="0" applyNumberFormat="1" applyFont="1" applyFill="1" applyBorder="1" applyAlignment="1">
      <alignment horizontal="right" vertical="center"/>
    </xf>
    <xf numFmtId="188" fontId="8" fillId="0" borderId="8" xfId="0" applyNumberFormat="1" applyFont="1" applyFill="1" applyBorder="1" applyAlignment="1">
      <alignment horizontal="right" vertical="center"/>
    </xf>
    <xf numFmtId="188" fontId="8" fillId="0" borderId="11" xfId="0" applyNumberFormat="1" applyFont="1" applyFill="1" applyBorder="1" applyAlignment="1">
      <alignment horizontal="right" vertical="center"/>
    </xf>
    <xf numFmtId="188" fontId="8" fillId="0" borderId="12" xfId="0" applyNumberFormat="1" applyFont="1" applyFill="1" applyBorder="1" applyAlignment="1">
      <alignment horizontal="right" vertical="center"/>
    </xf>
    <xf numFmtId="188" fontId="8" fillId="0" borderId="13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187" fontId="8" fillId="0" borderId="9" xfId="16" applyNumberFormat="1" applyFont="1" applyFill="1" applyBorder="1" applyAlignment="1">
      <alignment horizontal="right" vertical="center"/>
    </xf>
    <xf numFmtId="187" fontId="8" fillId="0" borderId="1" xfId="16" applyNumberFormat="1" applyFont="1" applyFill="1" applyBorder="1" applyAlignment="1">
      <alignment horizontal="right" vertical="center"/>
    </xf>
    <xf numFmtId="187" fontId="8" fillId="0" borderId="3" xfId="16" applyNumberFormat="1" applyFont="1" applyFill="1" applyBorder="1" applyAlignment="1">
      <alignment horizontal="right" vertical="center"/>
    </xf>
    <xf numFmtId="187" fontId="8" fillId="0" borderId="4" xfId="16" applyNumberFormat="1" applyFont="1" applyFill="1" applyBorder="1" applyAlignment="1">
      <alignment horizontal="right" vertical="center"/>
    </xf>
    <xf numFmtId="187" fontId="8" fillId="0" borderId="10" xfId="16" applyNumberFormat="1" applyFont="1" applyFill="1" applyBorder="1" applyAlignment="1">
      <alignment horizontal="right" vertical="center"/>
    </xf>
    <xf numFmtId="187" fontId="8" fillId="0" borderId="5" xfId="16" applyNumberFormat="1" applyFont="1" applyFill="1" applyBorder="1" applyAlignment="1">
      <alignment horizontal="right" vertical="center"/>
    </xf>
    <xf numFmtId="187" fontId="8" fillId="0" borderId="7" xfId="16" applyNumberFormat="1" applyFont="1" applyFill="1" applyBorder="1" applyAlignment="1">
      <alignment horizontal="right" vertical="center"/>
    </xf>
    <xf numFmtId="187" fontId="8" fillId="0" borderId="8" xfId="16" applyNumberFormat="1" applyFont="1" applyFill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top"/>
    </xf>
    <xf numFmtId="49" fontId="10" fillId="0" borderId="5" xfId="16" applyNumberFormat="1" applyFont="1" applyFill="1" applyBorder="1" applyAlignment="1">
      <alignment horizontal="center" vertical="center"/>
    </xf>
    <xf numFmtId="49" fontId="10" fillId="0" borderId="7" xfId="16" applyNumberFormat="1" applyFont="1" applyFill="1" applyBorder="1" applyAlignment="1">
      <alignment horizontal="center" vertical="center"/>
    </xf>
    <xf numFmtId="188" fontId="10" fillId="0" borderId="5" xfId="16" applyNumberFormat="1" applyFont="1" applyFill="1" applyBorder="1" applyAlignment="1">
      <alignment horizontal="center" vertical="center"/>
    </xf>
    <xf numFmtId="188" fontId="10" fillId="0" borderId="8" xfId="16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top" textRotation="255"/>
    </xf>
    <xf numFmtId="0" fontId="12" fillId="0" borderId="0" xfId="0" applyFont="1" applyFill="1" applyBorder="1" applyAlignment="1">
      <alignment horizontal="center" vertical="top" textRotation="255"/>
    </xf>
    <xf numFmtId="188" fontId="12" fillId="0" borderId="9" xfId="16" applyNumberFormat="1" applyFont="1" applyFill="1" applyBorder="1" applyAlignment="1">
      <alignment horizontal="right" vertical="center"/>
    </xf>
    <xf numFmtId="188" fontId="12" fillId="0" borderId="1" xfId="16" applyNumberFormat="1" applyFont="1" applyFill="1" applyBorder="1" applyAlignment="1">
      <alignment horizontal="right" vertical="center"/>
    </xf>
    <xf numFmtId="188" fontId="12" fillId="0" borderId="3" xfId="16" applyNumberFormat="1" applyFont="1" applyFill="1" applyBorder="1" applyAlignment="1">
      <alignment horizontal="right" vertical="center"/>
    </xf>
    <xf numFmtId="188" fontId="12" fillId="0" borderId="4" xfId="16" applyNumberFormat="1" applyFont="1" applyFill="1" applyBorder="1" applyAlignment="1">
      <alignment horizontal="right" vertical="center"/>
    </xf>
    <xf numFmtId="0" fontId="12" fillId="0" borderId="0" xfId="16" applyNumberFormat="1" applyFont="1" applyFill="1" applyBorder="1" applyAlignment="1">
      <alignment horizontal="right" vertical="center" wrapText="1"/>
    </xf>
    <xf numFmtId="188" fontId="12" fillId="0" borderId="10" xfId="16" applyNumberFormat="1" applyFont="1" applyFill="1" applyBorder="1" applyAlignment="1">
      <alignment horizontal="right" vertical="center"/>
    </xf>
    <xf numFmtId="188" fontId="12" fillId="0" borderId="5" xfId="16" applyNumberFormat="1" applyFont="1" applyFill="1" applyBorder="1" applyAlignment="1">
      <alignment horizontal="right" vertical="center"/>
    </xf>
    <xf numFmtId="188" fontId="12" fillId="0" borderId="7" xfId="16" applyNumberFormat="1" applyFont="1" applyFill="1" applyBorder="1" applyAlignment="1">
      <alignment horizontal="right" vertical="center"/>
    </xf>
    <xf numFmtId="188" fontId="12" fillId="0" borderId="8" xfId="16" applyNumberFormat="1" applyFont="1" applyFill="1" applyBorder="1" applyAlignment="1">
      <alignment horizontal="right" vertical="center"/>
    </xf>
    <xf numFmtId="0" fontId="13" fillId="0" borderId="15" xfId="0" applyFont="1" applyBorder="1" applyAlignment="1">
      <alignment horizontal="center" vertical="center"/>
    </xf>
    <xf numFmtId="188" fontId="12" fillId="0" borderId="16" xfId="16" applyNumberFormat="1" applyFont="1" applyBorder="1" applyAlignment="1">
      <alignment horizontal="right" vertical="center"/>
    </xf>
    <xf numFmtId="188" fontId="12" fillId="0" borderId="17" xfId="16" applyNumberFormat="1" applyFont="1" applyBorder="1" applyAlignment="1">
      <alignment horizontal="right" vertical="center"/>
    </xf>
    <xf numFmtId="188" fontId="12" fillId="0" borderId="18" xfId="16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188" fontId="12" fillId="0" borderId="15" xfId="16" applyNumberFormat="1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188" fontId="12" fillId="0" borderId="19" xfId="16" applyNumberFormat="1" applyFont="1" applyFill="1" applyBorder="1" applyAlignment="1">
      <alignment horizontal="right" vertical="center"/>
    </xf>
    <xf numFmtId="188" fontId="12" fillId="0" borderId="20" xfId="16" applyNumberFormat="1" applyFont="1" applyBorder="1" applyAlignment="1">
      <alignment horizontal="right" vertical="center"/>
    </xf>
    <xf numFmtId="49" fontId="13" fillId="0" borderId="14" xfId="0" applyNumberFormat="1" applyFont="1" applyFill="1" applyBorder="1" applyAlignment="1">
      <alignment horizontal="center" vertical="center" wrapText="1"/>
    </xf>
    <xf numFmtId="188" fontId="13" fillId="0" borderId="11" xfId="16" applyNumberFormat="1" applyFont="1" applyFill="1" applyBorder="1" applyAlignment="1">
      <alignment horizontal="center" vertical="center"/>
    </xf>
    <xf numFmtId="188" fontId="13" fillId="0" borderId="21" xfId="16" applyNumberFormat="1" applyFont="1" applyFill="1" applyBorder="1" applyAlignment="1">
      <alignment horizontal="center" vertical="center"/>
    </xf>
    <xf numFmtId="188" fontId="13" fillId="0" borderId="12" xfId="16" applyNumberFormat="1" applyFont="1" applyFill="1" applyBorder="1" applyAlignment="1">
      <alignment horizontal="center" vertical="center"/>
    </xf>
    <xf numFmtId="188" fontId="13" fillId="0" borderId="13" xfId="16" applyNumberFormat="1" applyFont="1" applyFill="1" applyBorder="1" applyAlignment="1">
      <alignment horizontal="center" vertical="center"/>
    </xf>
    <xf numFmtId="188" fontId="12" fillId="0" borderId="22" xfId="16" applyNumberFormat="1" applyFont="1" applyFill="1" applyBorder="1" applyAlignment="1">
      <alignment vertical="center"/>
    </xf>
    <xf numFmtId="188" fontId="12" fillId="0" borderId="23" xfId="16" applyNumberFormat="1" applyFont="1" applyFill="1" applyBorder="1" applyAlignment="1">
      <alignment vertical="center"/>
    </xf>
    <xf numFmtId="188" fontId="12" fillId="0" borderId="24" xfId="16" applyNumberFormat="1" applyFont="1" applyFill="1" applyBorder="1" applyAlignment="1">
      <alignment vertical="center"/>
    </xf>
    <xf numFmtId="188" fontId="12" fillId="0" borderId="25" xfId="16" applyNumberFormat="1" applyFont="1" applyFill="1" applyBorder="1" applyAlignment="1">
      <alignment vertical="center"/>
    </xf>
    <xf numFmtId="188" fontId="12" fillId="0" borderId="5" xfId="16" applyNumberFormat="1" applyFont="1" applyFill="1" applyBorder="1" applyAlignment="1">
      <alignment vertical="center"/>
    </xf>
    <xf numFmtId="188" fontId="12" fillId="0" borderId="19" xfId="16" applyNumberFormat="1" applyFont="1" applyFill="1" applyBorder="1" applyAlignment="1">
      <alignment vertical="center"/>
    </xf>
    <xf numFmtId="188" fontId="12" fillId="0" borderId="8" xfId="16" applyNumberFormat="1" applyFont="1" applyFill="1" applyBorder="1" applyAlignment="1">
      <alignment vertical="center"/>
    </xf>
    <xf numFmtId="188" fontId="12" fillId="0" borderId="7" xfId="16" applyNumberFormat="1" applyFont="1" applyFill="1" applyBorder="1" applyAlignment="1">
      <alignment vertical="center"/>
    </xf>
    <xf numFmtId="188" fontId="8" fillId="0" borderId="26" xfId="0" applyNumberFormat="1" applyFont="1" applyFill="1" applyBorder="1" applyAlignment="1">
      <alignment horizontal="right" vertical="center"/>
    </xf>
    <xf numFmtId="188" fontId="12" fillId="0" borderId="1" xfId="0" applyNumberFormat="1" applyFont="1" applyFill="1" applyBorder="1" applyAlignment="1">
      <alignment horizontal="right" vertical="center"/>
    </xf>
    <xf numFmtId="188" fontId="12" fillId="0" borderId="4" xfId="0" applyNumberFormat="1" applyFont="1" applyFill="1" applyBorder="1" applyAlignment="1">
      <alignment horizontal="right" vertical="center"/>
    </xf>
    <xf numFmtId="188" fontId="12" fillId="0" borderId="5" xfId="0" applyNumberFormat="1" applyFont="1" applyFill="1" applyBorder="1" applyAlignment="1">
      <alignment horizontal="right" vertical="center"/>
    </xf>
    <xf numFmtId="188" fontId="12" fillId="0" borderId="8" xfId="0" applyNumberFormat="1" applyFont="1" applyFill="1" applyBorder="1" applyAlignment="1">
      <alignment horizontal="right" vertical="center"/>
    </xf>
    <xf numFmtId="188" fontId="12" fillId="0" borderId="11" xfId="0" applyNumberFormat="1" applyFont="1" applyFill="1" applyBorder="1" applyAlignment="1">
      <alignment horizontal="right" vertical="center"/>
    </xf>
    <xf numFmtId="188" fontId="12" fillId="0" borderId="13" xfId="0" applyNumberFormat="1" applyFont="1" applyFill="1" applyBorder="1" applyAlignment="1">
      <alignment horizontal="right" vertical="center"/>
    </xf>
    <xf numFmtId="190" fontId="12" fillId="0" borderId="22" xfId="16" applyNumberFormat="1" applyFont="1" applyFill="1" applyBorder="1" applyAlignment="1">
      <alignment vertical="center"/>
    </xf>
    <xf numFmtId="190" fontId="12" fillId="0" borderId="23" xfId="16" applyNumberFormat="1" applyFont="1" applyFill="1" applyBorder="1" applyAlignment="1">
      <alignment vertical="center"/>
    </xf>
    <xf numFmtId="190" fontId="12" fillId="0" borderId="24" xfId="16" applyNumberFormat="1" applyFont="1" applyFill="1" applyBorder="1" applyAlignment="1">
      <alignment vertical="center"/>
    </xf>
    <xf numFmtId="190" fontId="12" fillId="0" borderId="25" xfId="16" applyNumberFormat="1" applyFont="1" applyFill="1" applyBorder="1" applyAlignment="1">
      <alignment vertical="center"/>
    </xf>
    <xf numFmtId="190" fontId="12" fillId="0" borderId="5" xfId="16" applyNumberFormat="1" applyFont="1" applyFill="1" applyBorder="1" applyAlignment="1">
      <alignment horizontal="right" vertical="center"/>
    </xf>
    <xf numFmtId="190" fontId="12" fillId="0" borderId="19" xfId="16" applyNumberFormat="1" applyFont="1" applyFill="1" applyBorder="1" applyAlignment="1">
      <alignment horizontal="right" vertical="center"/>
    </xf>
    <xf numFmtId="190" fontId="12" fillId="0" borderId="8" xfId="16" applyNumberFormat="1" applyFont="1" applyFill="1" applyBorder="1" applyAlignment="1">
      <alignment horizontal="right" vertical="center"/>
    </xf>
    <xf numFmtId="190" fontId="12" fillId="0" borderId="5" xfId="16" applyNumberFormat="1" applyFont="1" applyFill="1" applyBorder="1" applyAlignment="1">
      <alignment vertical="center"/>
    </xf>
    <xf numFmtId="190" fontId="12" fillId="0" borderId="19" xfId="16" applyNumberFormat="1" applyFont="1" applyFill="1" applyBorder="1" applyAlignment="1">
      <alignment vertical="center"/>
    </xf>
    <xf numFmtId="190" fontId="12" fillId="0" borderId="8" xfId="16" applyNumberFormat="1" applyFont="1" applyFill="1" applyBorder="1" applyAlignment="1">
      <alignment vertical="center"/>
    </xf>
    <xf numFmtId="190" fontId="12" fillId="0" borderId="7" xfId="16" applyNumberFormat="1" applyFont="1" applyFill="1" applyBorder="1" applyAlignment="1">
      <alignment vertical="center"/>
    </xf>
    <xf numFmtId="190" fontId="12" fillId="0" borderId="16" xfId="16" applyNumberFormat="1" applyFont="1" applyBorder="1" applyAlignment="1">
      <alignment horizontal="right" vertical="center"/>
    </xf>
    <xf numFmtId="190" fontId="12" fillId="0" borderId="20" xfId="16" applyNumberFormat="1" applyFont="1" applyBorder="1" applyAlignment="1">
      <alignment horizontal="right" vertical="center"/>
    </xf>
    <xf numFmtId="190" fontId="12" fillId="0" borderId="18" xfId="16" applyNumberFormat="1" applyFont="1" applyBorder="1" applyAlignment="1">
      <alignment horizontal="right" vertical="center"/>
    </xf>
    <xf numFmtId="190" fontId="12" fillId="0" borderId="17" xfId="16" applyNumberFormat="1" applyFont="1" applyBorder="1" applyAlignment="1">
      <alignment horizontal="right" vertical="center"/>
    </xf>
    <xf numFmtId="188" fontId="8" fillId="0" borderId="27" xfId="16" applyNumberFormat="1" applyFont="1" applyBorder="1" applyAlignment="1">
      <alignment horizontal="right" vertical="center"/>
    </xf>
    <xf numFmtId="188" fontId="8" fillId="0" borderId="28" xfId="16" applyNumberFormat="1" applyFont="1" applyBorder="1" applyAlignment="1">
      <alignment horizontal="right" vertical="center"/>
    </xf>
    <xf numFmtId="188" fontId="8" fillId="0" borderId="14" xfId="16" applyNumberFormat="1" applyFont="1" applyBorder="1" applyAlignment="1">
      <alignment horizontal="right" vertical="center"/>
    </xf>
    <xf numFmtId="188" fontId="8" fillId="0" borderId="29" xfId="16" applyNumberFormat="1" applyFont="1" applyBorder="1" applyAlignment="1">
      <alignment horizontal="right" vertical="center"/>
    </xf>
    <xf numFmtId="188" fontId="8" fillId="0" borderId="30" xfId="16" applyNumberFormat="1" applyFont="1" applyBorder="1" applyAlignment="1">
      <alignment horizontal="right" vertical="center"/>
    </xf>
    <xf numFmtId="188" fontId="8" fillId="0" borderId="31" xfId="16" applyNumberFormat="1" applyFont="1" applyBorder="1" applyAlignment="1">
      <alignment horizontal="right" vertical="center"/>
    </xf>
    <xf numFmtId="188" fontId="8" fillId="0" borderId="10" xfId="16" applyNumberFormat="1" applyFont="1" applyBorder="1" applyAlignment="1">
      <alignment horizontal="right" vertical="center"/>
    </xf>
    <xf numFmtId="188" fontId="8" fillId="0" borderId="5" xfId="16" applyNumberFormat="1" applyFont="1" applyBorder="1" applyAlignment="1">
      <alignment horizontal="right" vertical="center"/>
    </xf>
    <xf numFmtId="188" fontId="8" fillId="0" borderId="7" xfId="16" applyNumberFormat="1" applyFont="1" applyBorder="1" applyAlignment="1">
      <alignment horizontal="right" vertical="center"/>
    </xf>
    <xf numFmtId="188" fontId="8" fillId="0" borderId="8" xfId="16" applyNumberFormat="1" applyFont="1" applyBorder="1" applyAlignment="1">
      <alignment horizontal="right" vertical="center"/>
    </xf>
    <xf numFmtId="187" fontId="8" fillId="0" borderId="27" xfId="16" applyNumberFormat="1" applyFont="1" applyBorder="1" applyAlignment="1">
      <alignment horizontal="right" vertical="center"/>
    </xf>
    <xf numFmtId="187" fontId="8" fillId="0" borderId="28" xfId="16" applyNumberFormat="1" applyFont="1" applyBorder="1" applyAlignment="1">
      <alignment horizontal="right" vertical="center"/>
    </xf>
    <xf numFmtId="187" fontId="8" fillId="0" borderId="32" xfId="16" applyNumberFormat="1" applyFont="1" applyBorder="1" applyAlignment="1">
      <alignment horizontal="right" vertical="center"/>
    </xf>
    <xf numFmtId="187" fontId="8" fillId="0" borderId="33" xfId="16" applyNumberFormat="1" applyFont="1" applyBorder="1" applyAlignment="1">
      <alignment horizontal="right" vertical="center"/>
    </xf>
    <xf numFmtId="187" fontId="8" fillId="0" borderId="10" xfId="16" applyNumberFormat="1" applyFont="1" applyBorder="1" applyAlignment="1">
      <alignment horizontal="right" vertical="center"/>
    </xf>
    <xf numFmtId="187" fontId="8" fillId="0" borderId="5" xfId="16" applyNumberFormat="1" applyFont="1" applyBorder="1" applyAlignment="1">
      <alignment horizontal="right" vertical="center"/>
    </xf>
    <xf numFmtId="187" fontId="8" fillId="0" borderId="7" xfId="16" applyNumberFormat="1" applyFont="1" applyBorder="1" applyAlignment="1">
      <alignment horizontal="right" vertical="center"/>
    </xf>
    <xf numFmtId="187" fontId="8" fillId="0" borderId="8" xfId="16" applyNumberFormat="1" applyFont="1" applyBorder="1" applyAlignment="1">
      <alignment horizontal="right" vertical="center"/>
    </xf>
    <xf numFmtId="187" fontId="8" fillId="0" borderId="34" xfId="16" applyNumberFormat="1" applyFont="1" applyBorder="1" applyAlignment="1">
      <alignment horizontal="right" vertical="center"/>
    </xf>
    <xf numFmtId="187" fontId="8" fillId="0" borderId="11" xfId="16" applyNumberFormat="1" applyFont="1" applyBorder="1" applyAlignment="1">
      <alignment horizontal="right" vertical="center"/>
    </xf>
    <xf numFmtId="187" fontId="8" fillId="0" borderId="12" xfId="16" applyNumberFormat="1" applyFont="1" applyBorder="1" applyAlignment="1">
      <alignment horizontal="right" vertical="center"/>
    </xf>
    <xf numFmtId="187" fontId="8" fillId="0" borderId="13" xfId="16" applyNumberFormat="1" applyFont="1" applyBorder="1" applyAlignment="1">
      <alignment horizontal="right" vertical="center"/>
    </xf>
    <xf numFmtId="188" fontId="12" fillId="0" borderId="22" xfId="16" applyNumberFormat="1" applyFont="1" applyFill="1" applyBorder="1" applyAlignment="1">
      <alignment horizontal="right" vertical="center"/>
    </xf>
    <xf numFmtId="188" fontId="12" fillId="0" borderId="23" xfId="16" applyNumberFormat="1" applyFont="1" applyFill="1" applyBorder="1" applyAlignment="1">
      <alignment horizontal="right" vertical="center"/>
    </xf>
    <xf numFmtId="188" fontId="12" fillId="0" borderId="24" xfId="16" applyNumberFormat="1" applyFont="1" applyFill="1" applyBorder="1" applyAlignment="1">
      <alignment horizontal="right" vertical="center"/>
    </xf>
    <xf numFmtId="188" fontId="12" fillId="0" borderId="35" xfId="16" applyNumberFormat="1" applyFont="1" applyFill="1" applyBorder="1" applyAlignment="1">
      <alignment horizontal="right" vertical="center"/>
    </xf>
    <xf numFmtId="188" fontId="12" fillId="0" borderId="36" xfId="16" applyNumberFormat="1" applyFont="1" applyFill="1" applyBorder="1" applyAlignment="1">
      <alignment horizontal="right" vertical="center"/>
    </xf>
    <xf numFmtId="188" fontId="12" fillId="0" borderId="37" xfId="16" applyNumberFormat="1" applyFont="1" applyFill="1" applyBorder="1" applyAlignment="1">
      <alignment horizontal="right" vertical="center"/>
    </xf>
    <xf numFmtId="188" fontId="12" fillId="0" borderId="6" xfId="16" applyNumberFormat="1" applyFont="1" applyFill="1" applyBorder="1" applyAlignment="1">
      <alignment horizontal="right" vertical="center"/>
    </xf>
    <xf numFmtId="188" fontId="13" fillId="0" borderId="38" xfId="16" applyNumberFormat="1" applyFont="1" applyFill="1" applyBorder="1" applyAlignment="1">
      <alignment horizontal="center" vertical="center"/>
    </xf>
    <xf numFmtId="188" fontId="12" fillId="0" borderId="25" xfId="16" applyNumberFormat="1" applyFont="1" applyFill="1" applyBorder="1" applyAlignment="1">
      <alignment horizontal="right" vertical="center"/>
    </xf>
    <xf numFmtId="190" fontId="12" fillId="0" borderId="36" xfId="16" applyNumberFormat="1" applyFont="1" applyFill="1" applyBorder="1" applyAlignment="1">
      <alignment horizontal="right" vertical="center"/>
    </xf>
    <xf numFmtId="190" fontId="12" fillId="0" borderId="39" xfId="16" applyNumberFormat="1" applyFont="1" applyBorder="1" applyAlignment="1">
      <alignment horizontal="right" vertical="center"/>
    </xf>
    <xf numFmtId="190" fontId="12" fillId="0" borderId="1" xfId="16" applyNumberFormat="1" applyFont="1" applyFill="1" applyBorder="1" applyAlignment="1">
      <alignment horizontal="right" vertical="center"/>
    </xf>
    <xf numFmtId="190" fontId="12" fillId="0" borderId="3" xfId="16" applyNumberFormat="1" applyFont="1" applyFill="1" applyBorder="1" applyAlignment="1">
      <alignment horizontal="right" vertical="center"/>
    </xf>
    <xf numFmtId="190" fontId="12" fillId="0" borderId="4" xfId="16" applyNumberFormat="1" applyFont="1" applyFill="1" applyBorder="1" applyAlignment="1">
      <alignment horizontal="right" vertical="center"/>
    </xf>
    <xf numFmtId="190" fontId="12" fillId="0" borderId="7" xfId="16" applyNumberFormat="1" applyFont="1" applyFill="1" applyBorder="1" applyAlignment="1">
      <alignment horizontal="right" vertical="center"/>
    </xf>
    <xf numFmtId="188" fontId="13" fillId="0" borderId="40" xfId="16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top" textRotation="255"/>
    </xf>
    <xf numFmtId="0" fontId="8" fillId="0" borderId="41" xfId="0" applyFont="1" applyFill="1" applyBorder="1" applyAlignment="1">
      <alignment horizontal="center" vertical="center" wrapText="1"/>
    </xf>
    <xf numFmtId="49" fontId="8" fillId="0" borderId="42" xfId="0" applyNumberFormat="1" applyFont="1" applyFill="1" applyBorder="1" applyAlignment="1">
      <alignment horizontal="center" vertical="center" wrapText="1"/>
    </xf>
    <xf numFmtId="188" fontId="8" fillId="0" borderId="43" xfId="16" applyNumberFormat="1" applyFont="1" applyFill="1" applyBorder="1" applyAlignment="1">
      <alignment horizontal="right" vertical="center"/>
    </xf>
    <xf numFmtId="188" fontId="8" fillId="0" borderId="41" xfId="16" applyNumberFormat="1" applyFont="1" applyFill="1" applyBorder="1" applyAlignment="1">
      <alignment horizontal="right" vertical="center"/>
    </xf>
    <xf numFmtId="188" fontId="8" fillId="0" borderId="44" xfId="16" applyNumberFormat="1" applyFont="1" applyFill="1" applyBorder="1" applyAlignment="1">
      <alignment horizontal="right" vertical="center"/>
    </xf>
    <xf numFmtId="188" fontId="8" fillId="0" borderId="45" xfId="16" applyNumberFormat="1" applyFont="1" applyFill="1" applyBorder="1" applyAlignment="1">
      <alignment horizontal="right" vertical="center"/>
    </xf>
    <xf numFmtId="188" fontId="8" fillId="0" borderId="46" xfId="16" applyNumberFormat="1" applyFont="1" applyFill="1" applyBorder="1" applyAlignment="1">
      <alignment horizontal="right" vertical="center"/>
    </xf>
    <xf numFmtId="188" fontId="8" fillId="0" borderId="19" xfId="16" applyNumberFormat="1" applyFont="1" applyFill="1" applyBorder="1" applyAlignment="1">
      <alignment horizontal="right" vertical="center"/>
    </xf>
    <xf numFmtId="188" fontId="8" fillId="0" borderId="47" xfId="16" applyNumberFormat="1" applyFont="1" applyFill="1" applyBorder="1" applyAlignment="1">
      <alignment horizontal="right" vertical="center"/>
    </xf>
    <xf numFmtId="188" fontId="8" fillId="0" borderId="19" xfId="16" applyNumberFormat="1" applyFont="1" applyBorder="1" applyAlignment="1">
      <alignment horizontal="right" vertical="center"/>
    </xf>
    <xf numFmtId="188" fontId="8" fillId="0" borderId="48" xfId="16" applyNumberFormat="1" applyFont="1" applyBorder="1" applyAlignment="1">
      <alignment horizontal="right" vertical="center"/>
    </xf>
    <xf numFmtId="187" fontId="8" fillId="0" borderId="46" xfId="16" applyNumberFormat="1" applyFont="1" applyFill="1" applyBorder="1" applyAlignment="1">
      <alignment horizontal="right" vertical="center"/>
    </xf>
    <xf numFmtId="187" fontId="8" fillId="0" borderId="19" xfId="16" applyNumberFormat="1" applyFont="1" applyFill="1" applyBorder="1" applyAlignment="1">
      <alignment horizontal="right" vertical="center"/>
    </xf>
    <xf numFmtId="187" fontId="8" fillId="0" borderId="49" xfId="16" applyNumberFormat="1" applyFont="1" applyBorder="1" applyAlignment="1">
      <alignment horizontal="right" vertical="center"/>
    </xf>
    <xf numFmtId="187" fontId="8" fillId="0" borderId="19" xfId="16" applyNumberFormat="1" applyFont="1" applyBorder="1" applyAlignment="1">
      <alignment horizontal="right" vertical="center"/>
    </xf>
    <xf numFmtId="0" fontId="7" fillId="0" borderId="50" xfId="0" applyFont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top" textRotation="255"/>
    </xf>
    <xf numFmtId="0" fontId="8" fillId="0" borderId="52" xfId="0" applyFont="1" applyFill="1" applyBorder="1" applyAlignment="1">
      <alignment horizontal="center" vertical="top" textRotation="255"/>
    </xf>
    <xf numFmtId="0" fontId="6" fillId="0" borderId="53" xfId="0" applyFont="1" applyFill="1" applyBorder="1" applyAlignment="1">
      <alignment horizontal="center" vertical="top" textRotation="255"/>
    </xf>
    <xf numFmtId="0" fontId="6" fillId="0" borderId="54" xfId="0" applyFont="1" applyFill="1" applyBorder="1" applyAlignment="1">
      <alignment horizontal="center" vertical="top" textRotation="255" wrapText="1"/>
    </xf>
    <xf numFmtId="0" fontId="6" fillId="0" borderId="54" xfId="0" applyFont="1" applyFill="1" applyBorder="1" applyAlignment="1">
      <alignment horizontal="center" vertical="top" textRotation="255"/>
    </xf>
    <xf numFmtId="0" fontId="6" fillId="0" borderId="52" xfId="0" applyFont="1" applyFill="1" applyBorder="1" applyAlignment="1">
      <alignment horizontal="center" vertical="top" textRotation="255"/>
    </xf>
    <xf numFmtId="0" fontId="6" fillId="0" borderId="55" xfId="0" applyFont="1" applyFill="1" applyBorder="1" applyAlignment="1">
      <alignment horizontal="center" vertical="top" textRotation="255"/>
    </xf>
    <xf numFmtId="188" fontId="12" fillId="0" borderId="46" xfId="16" applyNumberFormat="1" applyFont="1" applyFill="1" applyBorder="1" applyAlignment="1">
      <alignment horizontal="right" vertical="center"/>
    </xf>
    <xf numFmtId="49" fontId="10" fillId="0" borderId="19" xfId="16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top" textRotation="255"/>
    </xf>
    <xf numFmtId="0" fontId="13" fillId="0" borderId="48" xfId="0" applyFont="1" applyFill="1" applyBorder="1" applyAlignment="1">
      <alignment horizontal="center" vertical="top" textRotation="255"/>
    </xf>
    <xf numFmtId="0" fontId="13" fillId="0" borderId="30" xfId="0" applyFont="1" applyFill="1" applyBorder="1" applyAlignment="1">
      <alignment horizontal="center" vertical="top" textRotation="255" wrapText="1"/>
    </xf>
    <xf numFmtId="0" fontId="13" fillId="0" borderId="30" xfId="0" applyFont="1" applyFill="1" applyBorder="1" applyAlignment="1">
      <alignment horizontal="center" vertical="top" textRotation="255"/>
    </xf>
    <xf numFmtId="0" fontId="13" fillId="0" borderId="31" xfId="0" applyFont="1" applyFill="1" applyBorder="1" applyAlignment="1">
      <alignment horizontal="center" vertical="top" textRotation="255"/>
    </xf>
    <xf numFmtId="0" fontId="10" fillId="0" borderId="51" xfId="0" applyFont="1" applyBorder="1" applyAlignment="1">
      <alignment horizontal="center" vertical="center" wrapText="1"/>
    </xf>
    <xf numFmtId="188" fontId="8" fillId="0" borderId="56" xfId="16" applyNumberFormat="1" applyFont="1" applyBorder="1" applyAlignment="1">
      <alignment horizontal="right" vertical="center"/>
    </xf>
    <xf numFmtId="188" fontId="8" fillId="0" borderId="57" xfId="16" applyNumberFormat="1" applyFont="1" applyBorder="1" applyAlignment="1">
      <alignment horizontal="right" vertical="center"/>
    </xf>
    <xf numFmtId="188" fontId="8" fillId="0" borderId="58" xfId="16" applyNumberFormat="1" applyFont="1" applyBorder="1" applyAlignment="1">
      <alignment horizontal="right" vertical="center"/>
    </xf>
    <xf numFmtId="188" fontId="8" fillId="0" borderId="59" xfId="16" applyNumberFormat="1" applyFont="1" applyBorder="1" applyAlignment="1">
      <alignment horizontal="right" vertical="center"/>
    </xf>
    <xf numFmtId="188" fontId="8" fillId="0" borderId="60" xfId="16" applyNumberFormat="1" applyFont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187" fontId="8" fillId="0" borderId="6" xfId="16" applyNumberFormat="1" applyFont="1" applyBorder="1" applyAlignment="1">
      <alignment horizontal="right" vertical="center"/>
    </xf>
    <xf numFmtId="187" fontId="8" fillId="0" borderId="36" xfId="16" applyNumberFormat="1" applyFont="1" applyBorder="1" applyAlignment="1">
      <alignment horizontal="right" vertical="center"/>
    </xf>
    <xf numFmtId="188" fontId="12" fillId="0" borderId="41" xfId="16" applyNumberFormat="1" applyFont="1" applyFill="1" applyBorder="1" applyAlignment="1">
      <alignment horizontal="right" vertical="center"/>
    </xf>
    <xf numFmtId="188" fontId="12" fillId="0" borderId="16" xfId="16" applyNumberFormat="1" applyFont="1" applyFill="1" applyBorder="1" applyAlignment="1">
      <alignment horizontal="right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49" fontId="6" fillId="0" borderId="63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6" fillId="0" borderId="69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0" fontId="12" fillId="0" borderId="72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top" textRotation="255"/>
    </xf>
    <xf numFmtId="0" fontId="13" fillId="0" borderId="74" xfId="0" applyFont="1" applyFill="1" applyBorder="1" applyAlignment="1">
      <alignment horizontal="center" vertical="top" textRotation="255"/>
    </xf>
    <xf numFmtId="0" fontId="13" fillId="0" borderId="0" xfId="0" applyFont="1" applyFill="1" applyBorder="1" applyAlignment="1">
      <alignment horizontal="center" vertical="top" textRotation="255"/>
    </xf>
    <xf numFmtId="0" fontId="13" fillId="0" borderId="75" xfId="0" applyFont="1" applyFill="1" applyBorder="1" applyAlignment="1">
      <alignment horizontal="center" vertical="top" textRotation="255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top" textRotation="255" wrapText="1"/>
    </xf>
    <xf numFmtId="0" fontId="13" fillId="0" borderId="37" xfId="0" applyFont="1" applyFill="1" applyBorder="1" applyAlignment="1">
      <alignment horizontal="center" vertical="top" textRotation="255" wrapText="1"/>
    </xf>
    <xf numFmtId="0" fontId="13" fillId="0" borderId="35" xfId="0" applyFont="1" applyFill="1" applyBorder="1" applyAlignment="1">
      <alignment horizontal="center" vertical="top" textRotation="255" wrapText="1"/>
    </xf>
    <xf numFmtId="0" fontId="13" fillId="0" borderId="76" xfId="0" applyFont="1" applyFill="1" applyBorder="1" applyAlignment="1">
      <alignment horizontal="center" vertical="top" textRotation="255"/>
    </xf>
    <xf numFmtId="0" fontId="13" fillId="0" borderId="37" xfId="0" applyFont="1" applyFill="1" applyBorder="1" applyAlignment="1">
      <alignment horizontal="center" vertical="top" textRotation="255"/>
    </xf>
    <xf numFmtId="0" fontId="13" fillId="0" borderId="35" xfId="0" applyFont="1" applyFill="1" applyBorder="1" applyAlignment="1">
      <alignment horizontal="center" vertical="top" textRotation="255"/>
    </xf>
    <xf numFmtId="0" fontId="13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49" fontId="12" fillId="0" borderId="77" xfId="0" applyNumberFormat="1" applyFont="1" applyFill="1" applyBorder="1" applyAlignment="1">
      <alignment horizontal="center"/>
    </xf>
    <xf numFmtId="0" fontId="13" fillId="0" borderId="78" xfId="0" applyFont="1" applyFill="1" applyBorder="1" applyAlignment="1">
      <alignment horizontal="center" vertical="top" textRotation="255"/>
    </xf>
    <xf numFmtId="0" fontId="13" fillId="0" borderId="78" xfId="0" applyFont="1" applyFill="1" applyBorder="1" applyAlignment="1">
      <alignment horizontal="center" vertical="top" textRotation="255" wrapText="1"/>
    </xf>
    <xf numFmtId="0" fontId="13" fillId="0" borderId="0" xfId="0" applyFont="1" applyFill="1" applyBorder="1" applyAlignment="1">
      <alignment horizontal="center" vertical="top" textRotation="255" wrapText="1"/>
    </xf>
    <xf numFmtId="0" fontId="13" fillId="0" borderId="75" xfId="0" applyFont="1" applyFill="1" applyBorder="1" applyAlignment="1">
      <alignment horizontal="center" vertical="top" textRotation="255" wrapText="1"/>
    </xf>
    <xf numFmtId="0" fontId="13" fillId="0" borderId="29" xfId="0" applyFont="1" applyFill="1" applyBorder="1" applyAlignment="1">
      <alignment horizontal="center" vertical="top" textRotation="255"/>
    </xf>
    <xf numFmtId="0" fontId="13" fillId="0" borderId="73" xfId="0" applyFont="1" applyFill="1" applyBorder="1" applyAlignment="1">
      <alignment horizontal="center" vertical="top" textRotation="255" wrapText="1"/>
    </xf>
    <xf numFmtId="0" fontId="13" fillId="0" borderId="79" xfId="0" applyFont="1" applyFill="1" applyBorder="1" applyAlignment="1">
      <alignment horizontal="center" vertical="top" textRotation="255" wrapText="1"/>
    </xf>
    <xf numFmtId="0" fontId="13" fillId="0" borderId="74" xfId="0" applyFont="1" applyFill="1" applyBorder="1" applyAlignment="1">
      <alignment horizontal="center" vertical="top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showGridLines="0" showZeros="0"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13.75390625" style="4" customWidth="1"/>
    <col min="3" max="3" width="7.50390625" style="1" bestFit="1" customWidth="1"/>
    <col min="4" max="5" width="6.25390625" style="1" customWidth="1"/>
    <col min="6" max="8" width="6.875" style="1" customWidth="1"/>
    <col min="9" max="12" width="6.25390625" style="1" customWidth="1"/>
    <col min="13" max="13" width="6.875" style="1" customWidth="1"/>
    <col min="14" max="16" width="6.25390625" style="1" customWidth="1"/>
    <col min="17" max="17" width="5.625" style="1" customWidth="1"/>
    <col min="18" max="18" width="6.25390625" style="1" customWidth="1"/>
    <col min="19" max="23" width="5.625" style="1" customWidth="1"/>
    <col min="24" max="24" width="2.125" style="1" customWidth="1"/>
    <col min="25" max="28" width="5.125" style="1" customWidth="1"/>
    <col min="29" max="16384" width="9.00390625" style="1" customWidth="1"/>
  </cols>
  <sheetData>
    <row r="1" spans="1:28" ht="28.5" customHeight="1">
      <c r="A1" s="6" t="s">
        <v>54</v>
      </c>
      <c r="W1" s="10" t="s">
        <v>14</v>
      </c>
      <c r="AB1" s="10"/>
    </row>
    <row r="2" spans="1:28" s="7" customFormat="1" ht="21">
      <c r="A2" s="214" t="s">
        <v>0</v>
      </c>
      <c r="B2" s="216" t="s">
        <v>37</v>
      </c>
      <c r="C2" s="174" t="s">
        <v>13</v>
      </c>
      <c r="D2" s="205" t="s">
        <v>10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6" t="s">
        <v>11</v>
      </c>
      <c r="R2" s="207"/>
      <c r="S2" s="206" t="s">
        <v>147</v>
      </c>
      <c r="T2" s="208"/>
      <c r="U2" s="208"/>
      <c r="V2" s="208"/>
      <c r="W2" s="209"/>
      <c r="Y2" s="202" t="s">
        <v>9</v>
      </c>
      <c r="Z2" s="203"/>
      <c r="AA2" s="203"/>
      <c r="AB2" s="204"/>
    </row>
    <row r="3" spans="1:28" s="9" customFormat="1" ht="118.5" customHeight="1">
      <c r="A3" s="215"/>
      <c r="B3" s="217"/>
      <c r="C3" s="175" t="s">
        <v>1</v>
      </c>
      <c r="D3" s="176" t="s">
        <v>36</v>
      </c>
      <c r="E3" s="177" t="s">
        <v>15</v>
      </c>
      <c r="F3" s="178" t="s">
        <v>16</v>
      </c>
      <c r="G3" s="179" t="s">
        <v>17</v>
      </c>
      <c r="H3" s="179" t="s">
        <v>31</v>
      </c>
      <c r="I3" s="179" t="s">
        <v>18</v>
      </c>
      <c r="J3" s="179" t="s">
        <v>19</v>
      </c>
      <c r="K3" s="179" t="s">
        <v>32</v>
      </c>
      <c r="L3" s="179" t="s">
        <v>20</v>
      </c>
      <c r="M3" s="179" t="s">
        <v>33</v>
      </c>
      <c r="N3" s="179" t="s">
        <v>21</v>
      </c>
      <c r="O3" s="178" t="s">
        <v>34</v>
      </c>
      <c r="P3" s="179" t="s">
        <v>22</v>
      </c>
      <c r="Q3" s="180" t="s">
        <v>2</v>
      </c>
      <c r="R3" s="181" t="s">
        <v>3</v>
      </c>
      <c r="S3" s="179" t="s">
        <v>6</v>
      </c>
      <c r="T3" s="179" t="s">
        <v>7</v>
      </c>
      <c r="U3" s="179" t="s">
        <v>8</v>
      </c>
      <c r="V3" s="178" t="s">
        <v>35</v>
      </c>
      <c r="W3" s="181" t="s">
        <v>30</v>
      </c>
      <c r="X3" s="8"/>
      <c r="Y3" s="180" t="s">
        <v>23</v>
      </c>
      <c r="Z3" s="179" t="s">
        <v>4</v>
      </c>
      <c r="AA3" s="179" t="s">
        <v>38</v>
      </c>
      <c r="AB3" s="181" t="s">
        <v>39</v>
      </c>
    </row>
    <row r="4" spans="1:28" s="17" customFormat="1" ht="12" customHeight="1">
      <c r="A4" s="11">
        <v>1</v>
      </c>
      <c r="B4" s="12" t="s">
        <v>148</v>
      </c>
      <c r="C4" s="25">
        <v>289</v>
      </c>
      <c r="D4" s="26">
        <v>22</v>
      </c>
      <c r="E4" s="165">
        <v>7</v>
      </c>
      <c r="F4" s="27">
        <v>42</v>
      </c>
      <c r="G4" s="27">
        <v>586</v>
      </c>
      <c r="H4" s="27">
        <v>141</v>
      </c>
      <c r="I4" s="27">
        <v>3</v>
      </c>
      <c r="J4" s="27">
        <v>3</v>
      </c>
      <c r="K4" s="27">
        <v>23</v>
      </c>
      <c r="L4" s="27"/>
      <c r="M4" s="27"/>
      <c r="N4" s="27"/>
      <c r="O4" s="27"/>
      <c r="P4" s="27">
        <v>72</v>
      </c>
      <c r="Q4" s="26"/>
      <c r="R4" s="28">
        <v>22</v>
      </c>
      <c r="S4" s="27">
        <v>1</v>
      </c>
      <c r="T4" s="27"/>
      <c r="U4" s="27">
        <v>1</v>
      </c>
      <c r="V4" s="27"/>
      <c r="W4" s="28"/>
      <c r="X4" s="29"/>
      <c r="Y4" s="30">
        <v>61</v>
      </c>
      <c r="Z4" s="31">
        <v>37</v>
      </c>
      <c r="AA4" s="31">
        <v>8</v>
      </c>
      <c r="AB4" s="32">
        <v>6</v>
      </c>
    </row>
    <row r="5" spans="1:28" s="17" customFormat="1" ht="12" customHeight="1">
      <c r="A5" s="18">
        <v>2</v>
      </c>
      <c r="B5" s="19" t="s">
        <v>149</v>
      </c>
      <c r="C5" s="33">
        <v>951</v>
      </c>
      <c r="D5" s="34">
        <v>16</v>
      </c>
      <c r="E5" s="166">
        <v>8</v>
      </c>
      <c r="F5" s="35">
        <v>43</v>
      </c>
      <c r="G5" s="35">
        <v>713</v>
      </c>
      <c r="H5" s="35">
        <v>130</v>
      </c>
      <c r="I5" s="35">
        <v>7</v>
      </c>
      <c r="J5" s="35">
        <v>2</v>
      </c>
      <c r="K5" s="35">
        <v>33</v>
      </c>
      <c r="L5" s="35"/>
      <c r="M5" s="35"/>
      <c r="N5" s="35">
        <v>1</v>
      </c>
      <c r="O5" s="35"/>
      <c r="P5" s="35">
        <v>62</v>
      </c>
      <c r="Q5" s="34"/>
      <c r="R5" s="36">
        <v>17</v>
      </c>
      <c r="S5" s="35"/>
      <c r="T5" s="35"/>
      <c r="U5" s="35">
        <v>2</v>
      </c>
      <c r="V5" s="35"/>
      <c r="W5" s="36"/>
      <c r="X5" s="29"/>
      <c r="Y5" s="37">
        <v>61</v>
      </c>
      <c r="Z5" s="38">
        <v>37</v>
      </c>
      <c r="AA5" s="38">
        <v>8</v>
      </c>
      <c r="AB5" s="39">
        <v>6</v>
      </c>
    </row>
    <row r="6" spans="1:28" s="17" customFormat="1" ht="12" customHeight="1">
      <c r="A6" s="18">
        <v>3</v>
      </c>
      <c r="B6" s="19" t="s">
        <v>150</v>
      </c>
      <c r="C6" s="33">
        <v>2264</v>
      </c>
      <c r="D6" s="34">
        <v>18</v>
      </c>
      <c r="E6" s="166">
        <v>12</v>
      </c>
      <c r="F6" s="35">
        <v>48</v>
      </c>
      <c r="G6" s="35">
        <v>648</v>
      </c>
      <c r="H6" s="35">
        <v>117</v>
      </c>
      <c r="I6" s="35">
        <v>6</v>
      </c>
      <c r="J6" s="35">
        <v>3</v>
      </c>
      <c r="K6" s="35">
        <v>44</v>
      </c>
      <c r="L6" s="35"/>
      <c r="M6" s="35"/>
      <c r="N6" s="35">
        <v>1</v>
      </c>
      <c r="O6" s="35"/>
      <c r="P6" s="35">
        <v>47</v>
      </c>
      <c r="Q6" s="34"/>
      <c r="R6" s="36">
        <v>14</v>
      </c>
      <c r="S6" s="35"/>
      <c r="T6" s="35"/>
      <c r="U6" s="35">
        <v>8</v>
      </c>
      <c r="V6" s="35"/>
      <c r="W6" s="36"/>
      <c r="X6" s="29"/>
      <c r="Y6" s="37">
        <v>61</v>
      </c>
      <c r="Z6" s="38">
        <v>37</v>
      </c>
      <c r="AA6" s="38">
        <v>8</v>
      </c>
      <c r="AB6" s="39">
        <v>6</v>
      </c>
    </row>
    <row r="7" spans="1:28" s="17" customFormat="1" ht="12" customHeight="1">
      <c r="A7" s="18">
        <v>4</v>
      </c>
      <c r="B7" s="19" t="s">
        <v>151</v>
      </c>
      <c r="C7" s="33">
        <v>2967</v>
      </c>
      <c r="D7" s="34">
        <v>14</v>
      </c>
      <c r="E7" s="166">
        <v>8</v>
      </c>
      <c r="F7" s="35">
        <v>63</v>
      </c>
      <c r="G7" s="35">
        <v>545</v>
      </c>
      <c r="H7" s="35">
        <v>127</v>
      </c>
      <c r="I7" s="35">
        <v>6</v>
      </c>
      <c r="J7" s="35">
        <v>5</v>
      </c>
      <c r="K7" s="35">
        <v>23</v>
      </c>
      <c r="L7" s="35"/>
      <c r="M7" s="35"/>
      <c r="N7" s="35"/>
      <c r="O7" s="35"/>
      <c r="P7" s="35">
        <v>47</v>
      </c>
      <c r="Q7" s="34"/>
      <c r="R7" s="36">
        <v>14</v>
      </c>
      <c r="S7" s="35"/>
      <c r="T7" s="35">
        <v>1</v>
      </c>
      <c r="U7" s="35">
        <v>5</v>
      </c>
      <c r="V7" s="35"/>
      <c r="W7" s="36"/>
      <c r="X7" s="29"/>
      <c r="Y7" s="37">
        <v>61</v>
      </c>
      <c r="Z7" s="38">
        <v>37</v>
      </c>
      <c r="AA7" s="38">
        <v>8</v>
      </c>
      <c r="AB7" s="39">
        <v>6</v>
      </c>
    </row>
    <row r="8" spans="1:28" s="17" customFormat="1" ht="12" customHeight="1">
      <c r="A8" s="18">
        <v>5</v>
      </c>
      <c r="B8" s="19" t="s">
        <v>152</v>
      </c>
      <c r="C8" s="33">
        <v>2727</v>
      </c>
      <c r="D8" s="34">
        <v>8</v>
      </c>
      <c r="E8" s="166">
        <v>14</v>
      </c>
      <c r="F8" s="35">
        <v>54</v>
      </c>
      <c r="G8" s="35">
        <v>432</v>
      </c>
      <c r="H8" s="35">
        <v>119</v>
      </c>
      <c r="I8" s="35">
        <v>4</v>
      </c>
      <c r="J8" s="35">
        <v>3</v>
      </c>
      <c r="K8" s="35">
        <v>30</v>
      </c>
      <c r="L8" s="35"/>
      <c r="M8" s="35"/>
      <c r="N8" s="35"/>
      <c r="O8" s="35"/>
      <c r="P8" s="35">
        <v>47</v>
      </c>
      <c r="Q8" s="34"/>
      <c r="R8" s="36">
        <v>20</v>
      </c>
      <c r="S8" s="35"/>
      <c r="T8" s="35"/>
      <c r="U8" s="35">
        <v>5</v>
      </c>
      <c r="V8" s="35"/>
      <c r="W8" s="36"/>
      <c r="X8" s="29"/>
      <c r="Y8" s="37">
        <v>61</v>
      </c>
      <c r="Z8" s="38">
        <v>37</v>
      </c>
      <c r="AA8" s="38">
        <v>8</v>
      </c>
      <c r="AB8" s="39">
        <v>6</v>
      </c>
    </row>
    <row r="9" spans="1:28" s="17" customFormat="1" ht="12" customHeight="1">
      <c r="A9" s="18">
        <v>6</v>
      </c>
      <c r="B9" s="19" t="s">
        <v>153</v>
      </c>
      <c r="C9" s="33">
        <v>1780</v>
      </c>
      <c r="D9" s="34">
        <v>8</v>
      </c>
      <c r="E9" s="166">
        <v>5</v>
      </c>
      <c r="F9" s="35">
        <v>41</v>
      </c>
      <c r="G9" s="35">
        <v>485</v>
      </c>
      <c r="H9" s="35">
        <v>101</v>
      </c>
      <c r="I9" s="35"/>
      <c r="J9" s="35">
        <v>1</v>
      </c>
      <c r="K9" s="35">
        <v>38</v>
      </c>
      <c r="L9" s="35"/>
      <c r="M9" s="35"/>
      <c r="N9" s="35">
        <v>1</v>
      </c>
      <c r="O9" s="35"/>
      <c r="P9" s="35">
        <v>42</v>
      </c>
      <c r="Q9" s="34"/>
      <c r="R9" s="36">
        <v>10</v>
      </c>
      <c r="S9" s="35"/>
      <c r="T9" s="35"/>
      <c r="U9" s="35">
        <v>3</v>
      </c>
      <c r="V9" s="35"/>
      <c r="W9" s="36"/>
      <c r="X9" s="29"/>
      <c r="Y9" s="37">
        <v>61</v>
      </c>
      <c r="Z9" s="38">
        <v>37</v>
      </c>
      <c r="AA9" s="38">
        <v>8</v>
      </c>
      <c r="AB9" s="39">
        <v>6</v>
      </c>
    </row>
    <row r="10" spans="1:28" s="17" customFormat="1" ht="12" customHeight="1">
      <c r="A10" s="18">
        <v>7</v>
      </c>
      <c r="B10" s="19" t="s">
        <v>154</v>
      </c>
      <c r="C10" s="33">
        <v>1435</v>
      </c>
      <c r="D10" s="34">
        <v>10</v>
      </c>
      <c r="E10" s="166">
        <v>10</v>
      </c>
      <c r="F10" s="35">
        <v>53</v>
      </c>
      <c r="G10" s="35">
        <v>660</v>
      </c>
      <c r="H10" s="35">
        <v>105</v>
      </c>
      <c r="I10" s="35">
        <v>2</v>
      </c>
      <c r="J10" s="35">
        <v>2</v>
      </c>
      <c r="K10" s="35">
        <v>45</v>
      </c>
      <c r="L10" s="35"/>
      <c r="M10" s="35"/>
      <c r="N10" s="35">
        <v>1</v>
      </c>
      <c r="O10" s="35"/>
      <c r="P10" s="35">
        <v>53</v>
      </c>
      <c r="Q10" s="34"/>
      <c r="R10" s="36">
        <v>9</v>
      </c>
      <c r="S10" s="35"/>
      <c r="T10" s="35">
        <v>1</v>
      </c>
      <c r="U10" s="35">
        <v>1</v>
      </c>
      <c r="V10" s="35"/>
      <c r="W10" s="36"/>
      <c r="X10" s="29"/>
      <c r="Y10" s="37">
        <v>61</v>
      </c>
      <c r="Z10" s="38">
        <v>37</v>
      </c>
      <c r="AA10" s="38">
        <v>8</v>
      </c>
      <c r="AB10" s="39">
        <v>6</v>
      </c>
    </row>
    <row r="11" spans="1:28" s="17" customFormat="1" ht="12" customHeight="1">
      <c r="A11" s="18">
        <v>8</v>
      </c>
      <c r="B11" s="19" t="s">
        <v>155</v>
      </c>
      <c r="C11" s="33">
        <v>967</v>
      </c>
      <c r="D11" s="34">
        <v>3</v>
      </c>
      <c r="E11" s="166">
        <v>17</v>
      </c>
      <c r="F11" s="35">
        <v>41</v>
      </c>
      <c r="G11" s="35">
        <v>621</v>
      </c>
      <c r="H11" s="35">
        <v>108</v>
      </c>
      <c r="I11" s="35">
        <v>1</v>
      </c>
      <c r="J11" s="35">
        <v>4</v>
      </c>
      <c r="K11" s="35">
        <v>38</v>
      </c>
      <c r="L11" s="35">
        <v>2</v>
      </c>
      <c r="M11" s="35"/>
      <c r="N11" s="35">
        <v>2</v>
      </c>
      <c r="O11" s="35"/>
      <c r="P11" s="35">
        <v>73</v>
      </c>
      <c r="Q11" s="34"/>
      <c r="R11" s="36">
        <v>21</v>
      </c>
      <c r="S11" s="35"/>
      <c r="T11" s="35"/>
      <c r="U11" s="35">
        <v>2</v>
      </c>
      <c r="V11" s="35"/>
      <c r="W11" s="36"/>
      <c r="X11" s="29"/>
      <c r="Y11" s="37">
        <v>61</v>
      </c>
      <c r="Z11" s="38">
        <v>37</v>
      </c>
      <c r="AA11" s="38">
        <v>8</v>
      </c>
      <c r="AB11" s="39">
        <v>6</v>
      </c>
    </row>
    <row r="12" spans="1:28" s="17" customFormat="1" ht="12" customHeight="1">
      <c r="A12" s="18">
        <v>9</v>
      </c>
      <c r="B12" s="19" t="s">
        <v>156</v>
      </c>
      <c r="C12" s="33">
        <v>566</v>
      </c>
      <c r="D12" s="34">
        <v>5</v>
      </c>
      <c r="E12" s="166">
        <v>13</v>
      </c>
      <c r="F12" s="35">
        <v>49</v>
      </c>
      <c r="G12" s="35">
        <v>662</v>
      </c>
      <c r="H12" s="35">
        <v>104</v>
      </c>
      <c r="I12" s="35">
        <v>3</v>
      </c>
      <c r="J12" s="35"/>
      <c r="K12" s="35">
        <v>36</v>
      </c>
      <c r="L12" s="35"/>
      <c r="M12" s="35"/>
      <c r="N12" s="35">
        <v>2</v>
      </c>
      <c r="O12" s="35"/>
      <c r="P12" s="35">
        <v>78</v>
      </c>
      <c r="Q12" s="34">
        <v>1</v>
      </c>
      <c r="R12" s="36">
        <v>20</v>
      </c>
      <c r="S12" s="35"/>
      <c r="T12" s="35">
        <v>1</v>
      </c>
      <c r="U12" s="35">
        <v>1</v>
      </c>
      <c r="V12" s="35"/>
      <c r="W12" s="36"/>
      <c r="X12" s="29"/>
      <c r="Y12" s="37">
        <v>61</v>
      </c>
      <c r="Z12" s="38">
        <v>37</v>
      </c>
      <c r="AA12" s="38">
        <v>8</v>
      </c>
      <c r="AB12" s="39">
        <v>6</v>
      </c>
    </row>
    <row r="13" spans="1:28" s="17" customFormat="1" ht="12" customHeight="1">
      <c r="A13" s="18">
        <v>10</v>
      </c>
      <c r="B13" s="19" t="s">
        <v>157</v>
      </c>
      <c r="C13" s="33">
        <v>525</v>
      </c>
      <c r="D13" s="34">
        <v>9</v>
      </c>
      <c r="E13" s="166">
        <v>15</v>
      </c>
      <c r="F13" s="35">
        <v>29</v>
      </c>
      <c r="G13" s="35">
        <v>643</v>
      </c>
      <c r="H13" s="35">
        <v>122</v>
      </c>
      <c r="I13" s="35">
        <v>3</v>
      </c>
      <c r="J13" s="35">
        <v>4</v>
      </c>
      <c r="K13" s="35">
        <v>20</v>
      </c>
      <c r="L13" s="35"/>
      <c r="M13" s="35"/>
      <c r="N13" s="35"/>
      <c r="O13" s="35"/>
      <c r="P13" s="35">
        <v>78</v>
      </c>
      <c r="Q13" s="34"/>
      <c r="R13" s="36">
        <v>22</v>
      </c>
      <c r="S13" s="35"/>
      <c r="T13" s="35"/>
      <c r="U13" s="35">
        <v>3</v>
      </c>
      <c r="V13" s="35"/>
      <c r="W13" s="36"/>
      <c r="X13" s="29"/>
      <c r="Y13" s="37">
        <v>61</v>
      </c>
      <c r="Z13" s="38">
        <v>37</v>
      </c>
      <c r="AA13" s="38">
        <v>8</v>
      </c>
      <c r="AB13" s="39">
        <v>6</v>
      </c>
    </row>
    <row r="14" spans="1:28" s="17" customFormat="1" ht="12" customHeight="1">
      <c r="A14" s="18">
        <v>11</v>
      </c>
      <c r="B14" s="19" t="s">
        <v>158</v>
      </c>
      <c r="C14" s="33">
        <v>409</v>
      </c>
      <c r="D14" s="34">
        <v>12</v>
      </c>
      <c r="E14" s="166">
        <v>27</v>
      </c>
      <c r="F14" s="35">
        <v>53</v>
      </c>
      <c r="G14" s="35">
        <v>531</v>
      </c>
      <c r="H14" s="35">
        <v>101</v>
      </c>
      <c r="I14" s="35">
        <v>1</v>
      </c>
      <c r="J14" s="35">
        <v>4</v>
      </c>
      <c r="K14" s="35">
        <v>36</v>
      </c>
      <c r="L14" s="35"/>
      <c r="M14" s="35"/>
      <c r="N14" s="35">
        <v>3</v>
      </c>
      <c r="O14" s="35"/>
      <c r="P14" s="35">
        <v>66</v>
      </c>
      <c r="Q14" s="34"/>
      <c r="R14" s="36">
        <v>13</v>
      </c>
      <c r="S14" s="35"/>
      <c r="T14" s="35">
        <v>1</v>
      </c>
      <c r="U14" s="35">
        <v>6</v>
      </c>
      <c r="V14" s="35"/>
      <c r="W14" s="36"/>
      <c r="X14" s="29"/>
      <c r="Y14" s="37">
        <v>61</v>
      </c>
      <c r="Z14" s="38">
        <v>37</v>
      </c>
      <c r="AA14" s="38">
        <v>8</v>
      </c>
      <c r="AB14" s="39">
        <v>6</v>
      </c>
    </row>
    <row r="15" spans="1:28" s="17" customFormat="1" ht="12" customHeight="1">
      <c r="A15" s="18">
        <v>12</v>
      </c>
      <c r="B15" s="19" t="s">
        <v>160</v>
      </c>
      <c r="C15" s="33">
        <v>399</v>
      </c>
      <c r="D15" s="34">
        <v>6</v>
      </c>
      <c r="E15" s="166">
        <v>27</v>
      </c>
      <c r="F15" s="35">
        <v>50</v>
      </c>
      <c r="G15" s="35">
        <v>401</v>
      </c>
      <c r="H15" s="35">
        <v>109</v>
      </c>
      <c r="I15" s="35"/>
      <c r="J15" s="35">
        <v>5</v>
      </c>
      <c r="K15" s="35">
        <v>30</v>
      </c>
      <c r="L15" s="35"/>
      <c r="M15" s="35"/>
      <c r="N15" s="35">
        <v>5</v>
      </c>
      <c r="O15" s="35"/>
      <c r="P15" s="35">
        <v>63</v>
      </c>
      <c r="Q15" s="34">
        <v>3</v>
      </c>
      <c r="R15" s="36">
        <v>25</v>
      </c>
      <c r="S15" s="35"/>
      <c r="T15" s="35"/>
      <c r="U15" s="35">
        <v>4</v>
      </c>
      <c r="V15" s="35"/>
      <c r="W15" s="36"/>
      <c r="X15" s="29"/>
      <c r="Y15" s="37">
        <v>61</v>
      </c>
      <c r="Z15" s="38">
        <v>37</v>
      </c>
      <c r="AA15" s="38">
        <v>8</v>
      </c>
      <c r="AB15" s="39">
        <v>6</v>
      </c>
    </row>
    <row r="16" spans="1:28" s="17" customFormat="1" ht="12" customHeight="1">
      <c r="A16" s="18">
        <v>13</v>
      </c>
      <c r="B16" s="19" t="s">
        <v>159</v>
      </c>
      <c r="C16" s="33">
        <v>292</v>
      </c>
      <c r="D16" s="34">
        <v>3</v>
      </c>
      <c r="E16" s="166">
        <v>25</v>
      </c>
      <c r="F16" s="35">
        <v>33</v>
      </c>
      <c r="G16" s="35">
        <v>322</v>
      </c>
      <c r="H16" s="35">
        <v>112</v>
      </c>
      <c r="I16" s="35">
        <v>1</v>
      </c>
      <c r="J16" s="35">
        <v>2</v>
      </c>
      <c r="K16" s="35">
        <v>31</v>
      </c>
      <c r="L16" s="35">
        <v>0</v>
      </c>
      <c r="M16" s="35">
        <v>0</v>
      </c>
      <c r="N16" s="35">
        <v>4</v>
      </c>
      <c r="O16" s="35">
        <v>0</v>
      </c>
      <c r="P16" s="35">
        <v>75</v>
      </c>
      <c r="Q16" s="34">
        <v>1</v>
      </c>
      <c r="R16" s="36">
        <v>23</v>
      </c>
      <c r="S16" s="35"/>
      <c r="T16" s="35">
        <v>1</v>
      </c>
      <c r="U16" s="35">
        <v>12</v>
      </c>
      <c r="V16" s="35"/>
      <c r="W16" s="36"/>
      <c r="X16" s="29"/>
      <c r="Y16" s="37">
        <v>61</v>
      </c>
      <c r="Z16" s="38">
        <v>37</v>
      </c>
      <c r="AA16" s="38">
        <v>8</v>
      </c>
      <c r="AB16" s="39">
        <v>6</v>
      </c>
    </row>
    <row r="17" spans="1:28" s="17" customFormat="1" ht="12" customHeight="1">
      <c r="A17" s="18">
        <v>14</v>
      </c>
      <c r="B17" s="19" t="s">
        <v>161</v>
      </c>
      <c r="C17" s="33">
        <v>161</v>
      </c>
      <c r="D17" s="34">
        <v>7</v>
      </c>
      <c r="E17" s="166">
        <v>20</v>
      </c>
      <c r="F17" s="35">
        <v>29</v>
      </c>
      <c r="G17" s="35">
        <v>300</v>
      </c>
      <c r="H17" s="35">
        <v>87</v>
      </c>
      <c r="I17" s="35">
        <v>7</v>
      </c>
      <c r="J17" s="35">
        <v>3</v>
      </c>
      <c r="K17" s="35">
        <v>54</v>
      </c>
      <c r="L17" s="35">
        <v>0</v>
      </c>
      <c r="M17" s="35">
        <v>0</v>
      </c>
      <c r="N17" s="35">
        <v>9</v>
      </c>
      <c r="O17" s="35">
        <v>0</v>
      </c>
      <c r="P17" s="35">
        <v>77</v>
      </c>
      <c r="Q17" s="34">
        <v>1</v>
      </c>
      <c r="R17" s="36">
        <v>24</v>
      </c>
      <c r="S17" s="35"/>
      <c r="T17" s="35"/>
      <c r="U17" s="35">
        <v>5</v>
      </c>
      <c r="V17" s="35"/>
      <c r="W17" s="36"/>
      <c r="X17" s="29"/>
      <c r="Y17" s="37">
        <v>61</v>
      </c>
      <c r="Z17" s="38">
        <v>37</v>
      </c>
      <c r="AA17" s="38">
        <v>8</v>
      </c>
      <c r="AB17" s="39">
        <v>6</v>
      </c>
    </row>
    <row r="18" spans="1:28" s="17" customFormat="1" ht="12" customHeight="1">
      <c r="A18" s="18">
        <v>15</v>
      </c>
      <c r="B18" s="19" t="s">
        <v>162</v>
      </c>
      <c r="C18" s="33">
        <v>87</v>
      </c>
      <c r="D18" s="34">
        <v>5</v>
      </c>
      <c r="E18" s="166">
        <v>29</v>
      </c>
      <c r="F18" s="35">
        <v>49</v>
      </c>
      <c r="G18" s="35">
        <v>267</v>
      </c>
      <c r="H18" s="35">
        <v>108</v>
      </c>
      <c r="I18" s="35">
        <v>3</v>
      </c>
      <c r="J18" s="35">
        <v>4</v>
      </c>
      <c r="K18" s="35">
        <v>45</v>
      </c>
      <c r="L18" s="35">
        <v>0</v>
      </c>
      <c r="M18" s="35">
        <v>0</v>
      </c>
      <c r="N18" s="35">
        <v>15</v>
      </c>
      <c r="O18" s="35">
        <v>0</v>
      </c>
      <c r="P18" s="35">
        <v>61</v>
      </c>
      <c r="Q18" s="34">
        <v>0</v>
      </c>
      <c r="R18" s="36">
        <v>22</v>
      </c>
      <c r="S18" s="35"/>
      <c r="T18" s="35"/>
      <c r="U18" s="35">
        <v>4</v>
      </c>
      <c r="V18" s="35"/>
      <c r="W18" s="36"/>
      <c r="X18" s="29"/>
      <c r="Y18" s="37">
        <v>61</v>
      </c>
      <c r="Z18" s="38">
        <v>37</v>
      </c>
      <c r="AA18" s="38">
        <v>8</v>
      </c>
      <c r="AB18" s="39">
        <v>6</v>
      </c>
    </row>
    <row r="19" spans="1:28" s="17" customFormat="1" ht="12" customHeight="1">
      <c r="A19" s="18">
        <v>16</v>
      </c>
      <c r="B19" s="19" t="s">
        <v>163</v>
      </c>
      <c r="C19" s="33">
        <v>173</v>
      </c>
      <c r="D19" s="34">
        <v>5</v>
      </c>
      <c r="E19" s="166">
        <v>30</v>
      </c>
      <c r="F19" s="35">
        <v>47</v>
      </c>
      <c r="G19" s="35">
        <v>246</v>
      </c>
      <c r="H19" s="35">
        <v>74</v>
      </c>
      <c r="I19" s="35">
        <v>5</v>
      </c>
      <c r="J19" s="35">
        <v>3</v>
      </c>
      <c r="K19" s="35">
        <v>41</v>
      </c>
      <c r="L19" s="35">
        <v>0</v>
      </c>
      <c r="M19" s="35">
        <v>0</v>
      </c>
      <c r="N19" s="35">
        <v>17</v>
      </c>
      <c r="O19" s="35">
        <v>0</v>
      </c>
      <c r="P19" s="35">
        <v>56</v>
      </c>
      <c r="Q19" s="34">
        <v>0</v>
      </c>
      <c r="R19" s="36">
        <v>22</v>
      </c>
      <c r="S19" s="35"/>
      <c r="T19" s="35">
        <v>1</v>
      </c>
      <c r="U19" s="35">
        <v>7</v>
      </c>
      <c r="V19" s="35"/>
      <c r="W19" s="36"/>
      <c r="X19" s="29"/>
      <c r="Y19" s="37">
        <v>61</v>
      </c>
      <c r="Z19" s="38">
        <v>37</v>
      </c>
      <c r="AA19" s="38">
        <v>8</v>
      </c>
      <c r="AB19" s="39">
        <v>6</v>
      </c>
    </row>
    <row r="20" spans="1:28" s="17" customFormat="1" ht="12" customHeight="1">
      <c r="A20" s="18">
        <v>17</v>
      </c>
      <c r="B20" s="19" t="s">
        <v>164</v>
      </c>
      <c r="C20" s="33">
        <v>296</v>
      </c>
      <c r="D20" s="34">
        <v>3</v>
      </c>
      <c r="E20" s="166">
        <v>34</v>
      </c>
      <c r="F20" s="35">
        <v>59</v>
      </c>
      <c r="G20" s="35">
        <v>225</v>
      </c>
      <c r="H20" s="35">
        <v>97</v>
      </c>
      <c r="I20" s="35">
        <v>3</v>
      </c>
      <c r="J20" s="35">
        <v>6</v>
      </c>
      <c r="K20" s="35">
        <v>41</v>
      </c>
      <c r="L20" s="35">
        <v>0</v>
      </c>
      <c r="M20" s="35">
        <v>0</v>
      </c>
      <c r="N20" s="35">
        <v>15</v>
      </c>
      <c r="O20" s="35">
        <v>0</v>
      </c>
      <c r="P20" s="35">
        <v>41</v>
      </c>
      <c r="Q20" s="34">
        <v>1</v>
      </c>
      <c r="R20" s="36">
        <v>17</v>
      </c>
      <c r="S20" s="35"/>
      <c r="T20" s="35">
        <v>1</v>
      </c>
      <c r="U20" s="35">
        <v>8</v>
      </c>
      <c r="V20" s="35"/>
      <c r="W20" s="36"/>
      <c r="X20" s="29"/>
      <c r="Y20" s="37">
        <v>61</v>
      </c>
      <c r="Z20" s="38">
        <v>37</v>
      </c>
      <c r="AA20" s="38">
        <v>8</v>
      </c>
      <c r="AB20" s="39">
        <v>6</v>
      </c>
    </row>
    <row r="21" spans="1:28" s="17" customFormat="1" ht="12" customHeight="1">
      <c r="A21" s="18">
        <v>18</v>
      </c>
      <c r="B21" s="19" t="s">
        <v>165</v>
      </c>
      <c r="C21" s="33">
        <v>232</v>
      </c>
      <c r="D21" s="34">
        <v>1</v>
      </c>
      <c r="E21" s="166">
        <v>43</v>
      </c>
      <c r="F21" s="35">
        <v>37</v>
      </c>
      <c r="G21" s="35">
        <v>168</v>
      </c>
      <c r="H21" s="35">
        <v>90</v>
      </c>
      <c r="I21" s="35">
        <v>4</v>
      </c>
      <c r="J21" s="35">
        <v>4</v>
      </c>
      <c r="K21" s="35">
        <v>32</v>
      </c>
      <c r="L21" s="35">
        <v>0</v>
      </c>
      <c r="M21" s="35">
        <v>0</v>
      </c>
      <c r="N21" s="35">
        <v>19</v>
      </c>
      <c r="O21" s="35">
        <v>0</v>
      </c>
      <c r="P21" s="35">
        <v>41</v>
      </c>
      <c r="Q21" s="34">
        <v>0</v>
      </c>
      <c r="R21" s="36">
        <v>16</v>
      </c>
      <c r="S21" s="35"/>
      <c r="T21" s="35"/>
      <c r="U21" s="35">
        <v>1</v>
      </c>
      <c r="V21" s="35"/>
      <c r="W21" s="36"/>
      <c r="X21" s="29"/>
      <c r="Y21" s="37">
        <v>61</v>
      </c>
      <c r="Z21" s="38">
        <v>37</v>
      </c>
      <c r="AA21" s="38">
        <v>8</v>
      </c>
      <c r="AB21" s="39">
        <v>6</v>
      </c>
    </row>
    <row r="22" spans="1:28" s="17" customFormat="1" ht="12" customHeight="1">
      <c r="A22" s="18">
        <v>19</v>
      </c>
      <c r="B22" s="19" t="s">
        <v>166</v>
      </c>
      <c r="C22" s="33">
        <v>179</v>
      </c>
      <c r="D22" s="34">
        <v>0</v>
      </c>
      <c r="E22" s="166">
        <v>32</v>
      </c>
      <c r="F22" s="35">
        <v>57</v>
      </c>
      <c r="G22" s="35">
        <v>222</v>
      </c>
      <c r="H22" s="35">
        <v>126</v>
      </c>
      <c r="I22" s="35">
        <v>18</v>
      </c>
      <c r="J22" s="35">
        <v>5</v>
      </c>
      <c r="K22" s="35">
        <v>34</v>
      </c>
      <c r="L22" s="35">
        <v>0</v>
      </c>
      <c r="M22" s="35">
        <v>0</v>
      </c>
      <c r="N22" s="35">
        <v>40</v>
      </c>
      <c r="O22" s="35">
        <v>0</v>
      </c>
      <c r="P22" s="35">
        <v>40</v>
      </c>
      <c r="Q22" s="34">
        <v>2</v>
      </c>
      <c r="R22" s="36">
        <v>28</v>
      </c>
      <c r="S22" s="35">
        <v>1</v>
      </c>
      <c r="T22" s="35"/>
      <c r="U22" s="35">
        <v>5</v>
      </c>
      <c r="V22" s="35"/>
      <c r="W22" s="36"/>
      <c r="X22" s="29"/>
      <c r="Y22" s="37">
        <v>61</v>
      </c>
      <c r="Z22" s="38">
        <v>37</v>
      </c>
      <c r="AA22" s="38">
        <v>8</v>
      </c>
      <c r="AB22" s="39">
        <v>6</v>
      </c>
    </row>
    <row r="23" spans="1:28" s="17" customFormat="1" ht="12" customHeight="1">
      <c r="A23" s="18">
        <v>20</v>
      </c>
      <c r="B23" s="19" t="s">
        <v>167</v>
      </c>
      <c r="C23" s="33">
        <v>177</v>
      </c>
      <c r="D23" s="34">
        <v>1</v>
      </c>
      <c r="E23" s="166">
        <v>26</v>
      </c>
      <c r="F23" s="35">
        <v>89</v>
      </c>
      <c r="G23" s="35">
        <v>226</v>
      </c>
      <c r="H23" s="35">
        <v>114</v>
      </c>
      <c r="I23" s="35">
        <v>28</v>
      </c>
      <c r="J23" s="35">
        <v>9</v>
      </c>
      <c r="K23" s="35">
        <v>36</v>
      </c>
      <c r="L23" s="35">
        <v>0</v>
      </c>
      <c r="M23" s="35">
        <v>0</v>
      </c>
      <c r="N23" s="35">
        <v>77</v>
      </c>
      <c r="O23" s="35">
        <v>0</v>
      </c>
      <c r="P23" s="35">
        <v>58</v>
      </c>
      <c r="Q23" s="34">
        <v>0</v>
      </c>
      <c r="R23" s="36">
        <v>31</v>
      </c>
      <c r="S23" s="35">
        <v>1</v>
      </c>
      <c r="T23" s="35"/>
      <c r="U23" s="35">
        <v>6</v>
      </c>
      <c r="V23" s="35"/>
      <c r="W23" s="36"/>
      <c r="X23" s="29"/>
      <c r="Y23" s="37">
        <v>61</v>
      </c>
      <c r="Z23" s="38">
        <v>37</v>
      </c>
      <c r="AA23" s="38">
        <v>8</v>
      </c>
      <c r="AB23" s="39">
        <v>6</v>
      </c>
    </row>
    <row r="24" spans="1:28" s="17" customFormat="1" ht="12" customHeight="1">
      <c r="A24" s="18">
        <v>21</v>
      </c>
      <c r="B24" s="19" t="s">
        <v>168</v>
      </c>
      <c r="C24" s="33">
        <v>195</v>
      </c>
      <c r="D24" s="34">
        <v>2</v>
      </c>
      <c r="E24" s="166">
        <v>64</v>
      </c>
      <c r="F24" s="35">
        <v>72</v>
      </c>
      <c r="G24" s="35">
        <v>238</v>
      </c>
      <c r="H24" s="35">
        <v>85</v>
      </c>
      <c r="I24" s="35">
        <v>16</v>
      </c>
      <c r="J24" s="35">
        <v>8</v>
      </c>
      <c r="K24" s="35">
        <v>34</v>
      </c>
      <c r="L24" s="35">
        <v>1</v>
      </c>
      <c r="M24" s="35">
        <v>0</v>
      </c>
      <c r="N24" s="35">
        <v>136</v>
      </c>
      <c r="O24" s="35">
        <v>0</v>
      </c>
      <c r="P24" s="35">
        <v>44</v>
      </c>
      <c r="Q24" s="34">
        <v>0</v>
      </c>
      <c r="R24" s="36">
        <v>27</v>
      </c>
      <c r="S24" s="35"/>
      <c r="T24" s="35"/>
      <c r="U24" s="35">
        <v>3</v>
      </c>
      <c r="V24" s="35"/>
      <c r="W24" s="36"/>
      <c r="X24" s="29"/>
      <c r="Y24" s="37">
        <v>61</v>
      </c>
      <c r="Z24" s="38">
        <v>37</v>
      </c>
      <c r="AA24" s="38">
        <v>8</v>
      </c>
      <c r="AB24" s="39">
        <v>6</v>
      </c>
    </row>
    <row r="25" spans="1:28" s="17" customFormat="1" ht="12" customHeight="1">
      <c r="A25" s="18">
        <v>22</v>
      </c>
      <c r="B25" s="19" t="s">
        <v>169</v>
      </c>
      <c r="C25" s="33">
        <v>116</v>
      </c>
      <c r="D25" s="34">
        <v>2</v>
      </c>
      <c r="E25" s="166">
        <v>73</v>
      </c>
      <c r="F25" s="35">
        <v>76</v>
      </c>
      <c r="G25" s="35">
        <v>213</v>
      </c>
      <c r="H25" s="35">
        <v>162</v>
      </c>
      <c r="I25" s="35">
        <v>36</v>
      </c>
      <c r="J25" s="35">
        <v>12</v>
      </c>
      <c r="K25" s="35">
        <v>29</v>
      </c>
      <c r="L25" s="35">
        <v>0</v>
      </c>
      <c r="M25" s="35">
        <v>0</v>
      </c>
      <c r="N25" s="35">
        <v>149</v>
      </c>
      <c r="O25" s="35">
        <v>0</v>
      </c>
      <c r="P25" s="35">
        <v>59</v>
      </c>
      <c r="Q25" s="34">
        <v>0</v>
      </c>
      <c r="R25" s="36">
        <v>30</v>
      </c>
      <c r="S25" s="35">
        <v>1</v>
      </c>
      <c r="T25" s="35">
        <v>4</v>
      </c>
      <c r="U25" s="35">
        <v>2</v>
      </c>
      <c r="V25" s="35"/>
      <c r="W25" s="36"/>
      <c r="X25" s="29"/>
      <c r="Y25" s="37">
        <v>61</v>
      </c>
      <c r="Z25" s="38">
        <v>37</v>
      </c>
      <c r="AA25" s="38">
        <v>8</v>
      </c>
      <c r="AB25" s="39">
        <v>6</v>
      </c>
    </row>
    <row r="26" spans="1:28" s="17" customFormat="1" ht="12" customHeight="1">
      <c r="A26" s="18">
        <v>23</v>
      </c>
      <c r="B26" s="19" t="s">
        <v>170</v>
      </c>
      <c r="C26" s="33">
        <v>37</v>
      </c>
      <c r="D26" s="34">
        <v>2</v>
      </c>
      <c r="E26" s="166">
        <v>69</v>
      </c>
      <c r="F26" s="35">
        <v>98</v>
      </c>
      <c r="G26" s="35">
        <v>184</v>
      </c>
      <c r="H26" s="35">
        <v>83</v>
      </c>
      <c r="I26" s="35">
        <v>30</v>
      </c>
      <c r="J26" s="35">
        <v>11</v>
      </c>
      <c r="K26" s="35">
        <v>33</v>
      </c>
      <c r="L26" s="35">
        <v>0</v>
      </c>
      <c r="M26" s="35">
        <v>0</v>
      </c>
      <c r="N26" s="35">
        <v>135</v>
      </c>
      <c r="O26" s="35">
        <v>0</v>
      </c>
      <c r="P26" s="35">
        <v>61</v>
      </c>
      <c r="Q26" s="34">
        <v>0</v>
      </c>
      <c r="R26" s="36">
        <v>33</v>
      </c>
      <c r="S26" s="35"/>
      <c r="T26" s="35">
        <v>2</v>
      </c>
      <c r="U26" s="35">
        <v>7</v>
      </c>
      <c r="V26" s="35"/>
      <c r="W26" s="36"/>
      <c r="X26" s="29"/>
      <c r="Y26" s="37">
        <v>61</v>
      </c>
      <c r="Z26" s="38">
        <v>37</v>
      </c>
      <c r="AA26" s="38">
        <v>8</v>
      </c>
      <c r="AB26" s="39">
        <v>6</v>
      </c>
    </row>
    <row r="27" spans="1:28" s="17" customFormat="1" ht="12" customHeight="1">
      <c r="A27" s="18">
        <v>24</v>
      </c>
      <c r="B27" s="19" t="s">
        <v>171</v>
      </c>
      <c r="C27" s="33">
        <v>19</v>
      </c>
      <c r="D27" s="34">
        <v>2</v>
      </c>
      <c r="E27" s="166">
        <v>78</v>
      </c>
      <c r="F27" s="35">
        <v>83</v>
      </c>
      <c r="G27" s="35">
        <v>174</v>
      </c>
      <c r="H27" s="35">
        <v>157</v>
      </c>
      <c r="I27" s="35">
        <v>32</v>
      </c>
      <c r="J27" s="35">
        <v>12</v>
      </c>
      <c r="K27" s="35">
        <v>28</v>
      </c>
      <c r="L27" s="35">
        <v>0</v>
      </c>
      <c r="M27" s="35">
        <v>0</v>
      </c>
      <c r="N27" s="35">
        <v>176</v>
      </c>
      <c r="O27" s="35">
        <v>0</v>
      </c>
      <c r="P27" s="35">
        <v>50</v>
      </c>
      <c r="Q27" s="34">
        <v>0</v>
      </c>
      <c r="R27" s="36">
        <v>26</v>
      </c>
      <c r="S27" s="35"/>
      <c r="T27" s="35">
        <v>1</v>
      </c>
      <c r="U27" s="35">
        <v>8</v>
      </c>
      <c r="V27" s="35"/>
      <c r="W27" s="36"/>
      <c r="X27" s="29"/>
      <c r="Y27" s="37">
        <v>61</v>
      </c>
      <c r="Z27" s="38">
        <v>37</v>
      </c>
      <c r="AA27" s="38">
        <v>8</v>
      </c>
      <c r="AB27" s="39">
        <v>6</v>
      </c>
    </row>
    <row r="28" spans="1:28" s="17" customFormat="1" ht="12" customHeight="1">
      <c r="A28" s="18">
        <v>25</v>
      </c>
      <c r="B28" s="19" t="s">
        <v>172</v>
      </c>
      <c r="C28" s="33">
        <v>31</v>
      </c>
      <c r="D28" s="34">
        <v>1</v>
      </c>
      <c r="E28" s="166">
        <v>64</v>
      </c>
      <c r="F28" s="35">
        <v>81</v>
      </c>
      <c r="G28" s="35">
        <v>161</v>
      </c>
      <c r="H28" s="35">
        <v>106</v>
      </c>
      <c r="I28" s="35">
        <v>27</v>
      </c>
      <c r="J28" s="35">
        <v>13</v>
      </c>
      <c r="K28" s="35">
        <v>34</v>
      </c>
      <c r="L28" s="35">
        <v>0</v>
      </c>
      <c r="M28" s="35">
        <v>0</v>
      </c>
      <c r="N28" s="35">
        <v>198</v>
      </c>
      <c r="O28" s="35">
        <v>0</v>
      </c>
      <c r="P28" s="35">
        <v>54</v>
      </c>
      <c r="Q28" s="34">
        <v>1</v>
      </c>
      <c r="R28" s="36">
        <v>37</v>
      </c>
      <c r="S28" s="35">
        <v>1</v>
      </c>
      <c r="T28" s="35"/>
      <c r="U28" s="35">
        <v>2</v>
      </c>
      <c r="V28" s="35"/>
      <c r="W28" s="36"/>
      <c r="X28" s="29"/>
      <c r="Y28" s="37">
        <v>61</v>
      </c>
      <c r="Z28" s="38">
        <v>37</v>
      </c>
      <c r="AA28" s="38">
        <v>8</v>
      </c>
      <c r="AB28" s="39">
        <v>6</v>
      </c>
    </row>
    <row r="29" spans="1:28" s="17" customFormat="1" ht="12" customHeight="1">
      <c r="A29" s="18">
        <v>26</v>
      </c>
      <c r="B29" s="19" t="s">
        <v>173</v>
      </c>
      <c r="C29" s="33">
        <v>25</v>
      </c>
      <c r="D29" s="34">
        <v>0</v>
      </c>
      <c r="E29" s="166">
        <v>94</v>
      </c>
      <c r="F29" s="35">
        <v>53</v>
      </c>
      <c r="G29" s="35">
        <v>164</v>
      </c>
      <c r="H29" s="35">
        <v>125</v>
      </c>
      <c r="I29" s="35">
        <v>31</v>
      </c>
      <c r="J29" s="35">
        <v>27</v>
      </c>
      <c r="K29" s="35">
        <v>33</v>
      </c>
      <c r="L29" s="35">
        <v>1</v>
      </c>
      <c r="M29" s="35">
        <v>0</v>
      </c>
      <c r="N29" s="35">
        <v>214</v>
      </c>
      <c r="O29" s="35">
        <v>0</v>
      </c>
      <c r="P29" s="35">
        <v>54</v>
      </c>
      <c r="Q29" s="34">
        <v>0</v>
      </c>
      <c r="R29" s="36">
        <v>31</v>
      </c>
      <c r="S29" s="35"/>
      <c r="T29" s="35"/>
      <c r="U29" s="35">
        <v>3</v>
      </c>
      <c r="V29" s="35"/>
      <c r="W29" s="36"/>
      <c r="X29" s="29"/>
      <c r="Y29" s="37">
        <v>61</v>
      </c>
      <c r="Z29" s="38">
        <v>37</v>
      </c>
      <c r="AA29" s="38">
        <v>8</v>
      </c>
      <c r="AB29" s="39">
        <v>6</v>
      </c>
    </row>
    <row r="30" spans="1:28" s="17" customFormat="1" ht="12" customHeight="1">
      <c r="A30" s="18">
        <v>27</v>
      </c>
      <c r="B30" s="19" t="s">
        <v>174</v>
      </c>
      <c r="C30" s="33">
        <v>25</v>
      </c>
      <c r="D30" s="34">
        <v>0</v>
      </c>
      <c r="E30" s="166">
        <v>81</v>
      </c>
      <c r="F30" s="35">
        <v>51</v>
      </c>
      <c r="G30" s="35">
        <v>190</v>
      </c>
      <c r="H30" s="35">
        <v>79</v>
      </c>
      <c r="I30" s="35">
        <v>32</v>
      </c>
      <c r="J30" s="35">
        <v>23</v>
      </c>
      <c r="K30" s="35">
        <v>41</v>
      </c>
      <c r="L30" s="35">
        <v>0</v>
      </c>
      <c r="M30" s="35">
        <v>0</v>
      </c>
      <c r="N30" s="35">
        <v>270</v>
      </c>
      <c r="O30" s="35">
        <v>0</v>
      </c>
      <c r="P30" s="35">
        <v>57</v>
      </c>
      <c r="Q30" s="34">
        <v>2</v>
      </c>
      <c r="R30" s="36">
        <v>28</v>
      </c>
      <c r="S30" s="35"/>
      <c r="T30" s="35"/>
      <c r="U30" s="35">
        <v>11</v>
      </c>
      <c r="V30" s="35"/>
      <c r="W30" s="36"/>
      <c r="X30" s="29"/>
      <c r="Y30" s="37">
        <v>61</v>
      </c>
      <c r="Z30" s="38">
        <v>37</v>
      </c>
      <c r="AA30" s="38">
        <v>8</v>
      </c>
      <c r="AB30" s="39">
        <v>6</v>
      </c>
    </row>
    <row r="31" spans="1:28" s="17" customFormat="1" ht="12" customHeight="1">
      <c r="A31" s="18">
        <v>28</v>
      </c>
      <c r="B31" s="19" t="s">
        <v>175</v>
      </c>
      <c r="C31" s="33">
        <v>21</v>
      </c>
      <c r="D31" s="34">
        <v>3</v>
      </c>
      <c r="E31" s="166">
        <v>72</v>
      </c>
      <c r="F31" s="35">
        <v>42</v>
      </c>
      <c r="G31" s="35">
        <v>149</v>
      </c>
      <c r="H31" s="35">
        <v>66</v>
      </c>
      <c r="I31" s="35">
        <v>55</v>
      </c>
      <c r="J31" s="35">
        <v>34</v>
      </c>
      <c r="K31" s="35">
        <v>37</v>
      </c>
      <c r="L31" s="35">
        <v>0</v>
      </c>
      <c r="M31" s="35">
        <v>0</v>
      </c>
      <c r="N31" s="35">
        <v>254</v>
      </c>
      <c r="O31" s="35">
        <v>0</v>
      </c>
      <c r="P31" s="35">
        <v>54</v>
      </c>
      <c r="Q31" s="34">
        <v>1</v>
      </c>
      <c r="R31" s="36">
        <v>45</v>
      </c>
      <c r="S31" s="35">
        <v>1</v>
      </c>
      <c r="T31" s="35"/>
      <c r="U31" s="35">
        <v>10</v>
      </c>
      <c r="V31" s="35"/>
      <c r="W31" s="36"/>
      <c r="X31" s="29"/>
      <c r="Y31" s="37">
        <v>61</v>
      </c>
      <c r="Z31" s="38">
        <v>37</v>
      </c>
      <c r="AA31" s="38">
        <v>8</v>
      </c>
      <c r="AB31" s="39">
        <v>6</v>
      </c>
    </row>
    <row r="32" spans="1:28" s="17" customFormat="1" ht="12" customHeight="1">
      <c r="A32" s="18">
        <v>29</v>
      </c>
      <c r="B32" s="19" t="s">
        <v>176</v>
      </c>
      <c r="C32" s="33">
        <v>3</v>
      </c>
      <c r="D32" s="34">
        <v>0</v>
      </c>
      <c r="E32" s="166">
        <v>68</v>
      </c>
      <c r="F32" s="35">
        <v>29</v>
      </c>
      <c r="G32" s="35">
        <v>122</v>
      </c>
      <c r="H32" s="35">
        <v>50</v>
      </c>
      <c r="I32" s="35">
        <v>30</v>
      </c>
      <c r="J32" s="35">
        <v>14</v>
      </c>
      <c r="K32" s="35">
        <v>37</v>
      </c>
      <c r="L32" s="35">
        <v>0</v>
      </c>
      <c r="M32" s="35">
        <v>0</v>
      </c>
      <c r="N32" s="35">
        <v>167</v>
      </c>
      <c r="O32" s="35">
        <v>0</v>
      </c>
      <c r="P32" s="35">
        <v>47</v>
      </c>
      <c r="Q32" s="34">
        <v>0</v>
      </c>
      <c r="R32" s="36">
        <v>36</v>
      </c>
      <c r="S32" s="35"/>
      <c r="T32" s="35"/>
      <c r="U32" s="35">
        <v>8</v>
      </c>
      <c r="V32" s="35"/>
      <c r="W32" s="36"/>
      <c r="X32" s="29"/>
      <c r="Y32" s="37">
        <v>61</v>
      </c>
      <c r="Z32" s="38">
        <v>37</v>
      </c>
      <c r="AA32" s="38">
        <v>8</v>
      </c>
      <c r="AB32" s="39">
        <v>6</v>
      </c>
    </row>
    <row r="33" spans="1:28" s="17" customFormat="1" ht="12" customHeight="1">
      <c r="A33" s="18">
        <v>30</v>
      </c>
      <c r="B33" s="19" t="s">
        <v>177</v>
      </c>
      <c r="C33" s="33">
        <v>5</v>
      </c>
      <c r="D33" s="34">
        <v>4</v>
      </c>
      <c r="E33" s="166">
        <v>51</v>
      </c>
      <c r="F33" s="35">
        <v>22</v>
      </c>
      <c r="G33" s="35">
        <v>156</v>
      </c>
      <c r="H33" s="35">
        <v>60</v>
      </c>
      <c r="I33" s="35">
        <v>34</v>
      </c>
      <c r="J33" s="35">
        <v>4</v>
      </c>
      <c r="K33" s="35">
        <v>49</v>
      </c>
      <c r="L33" s="35">
        <v>0</v>
      </c>
      <c r="M33" s="35">
        <v>0</v>
      </c>
      <c r="N33" s="35">
        <v>134</v>
      </c>
      <c r="O33" s="35">
        <v>0</v>
      </c>
      <c r="P33" s="35">
        <v>48</v>
      </c>
      <c r="Q33" s="34">
        <v>0</v>
      </c>
      <c r="R33" s="36">
        <v>36</v>
      </c>
      <c r="S33" s="35"/>
      <c r="T33" s="35">
        <v>1</v>
      </c>
      <c r="U33" s="35">
        <v>4</v>
      </c>
      <c r="V33" s="35"/>
      <c r="W33" s="36"/>
      <c r="X33" s="29"/>
      <c r="Y33" s="37">
        <v>61</v>
      </c>
      <c r="Z33" s="38">
        <v>37</v>
      </c>
      <c r="AA33" s="38">
        <v>8</v>
      </c>
      <c r="AB33" s="39">
        <v>6</v>
      </c>
    </row>
    <row r="34" spans="1:28" s="17" customFormat="1" ht="12" customHeight="1">
      <c r="A34" s="18">
        <v>31</v>
      </c>
      <c r="B34" s="19" t="s">
        <v>178</v>
      </c>
      <c r="C34" s="33">
        <v>3</v>
      </c>
      <c r="D34" s="34">
        <v>5</v>
      </c>
      <c r="E34" s="166">
        <v>34</v>
      </c>
      <c r="F34" s="35">
        <v>29</v>
      </c>
      <c r="G34" s="35">
        <v>136</v>
      </c>
      <c r="H34" s="35">
        <v>42</v>
      </c>
      <c r="I34" s="35">
        <v>34</v>
      </c>
      <c r="J34" s="35">
        <v>12</v>
      </c>
      <c r="K34" s="35">
        <v>46</v>
      </c>
      <c r="L34" s="35">
        <v>0</v>
      </c>
      <c r="M34" s="35">
        <v>0</v>
      </c>
      <c r="N34" s="35">
        <v>82</v>
      </c>
      <c r="O34" s="35">
        <v>0</v>
      </c>
      <c r="P34" s="35">
        <v>34</v>
      </c>
      <c r="Q34" s="34">
        <v>1</v>
      </c>
      <c r="R34" s="36">
        <v>27</v>
      </c>
      <c r="S34" s="35"/>
      <c r="T34" s="35"/>
      <c r="U34" s="35">
        <v>4</v>
      </c>
      <c r="V34" s="35"/>
      <c r="W34" s="36"/>
      <c r="X34" s="29"/>
      <c r="Y34" s="37">
        <v>61</v>
      </c>
      <c r="Z34" s="38">
        <v>37</v>
      </c>
      <c r="AA34" s="38">
        <v>8</v>
      </c>
      <c r="AB34" s="39">
        <v>6</v>
      </c>
    </row>
    <row r="35" spans="1:28" s="17" customFormat="1" ht="12" customHeight="1">
      <c r="A35" s="18">
        <v>32</v>
      </c>
      <c r="B35" s="19" t="s">
        <v>179</v>
      </c>
      <c r="C35" s="33">
        <v>3</v>
      </c>
      <c r="D35" s="34">
        <v>5</v>
      </c>
      <c r="E35" s="166">
        <v>36</v>
      </c>
      <c r="F35" s="35">
        <v>22</v>
      </c>
      <c r="G35" s="35">
        <v>146</v>
      </c>
      <c r="H35" s="35">
        <v>36</v>
      </c>
      <c r="I35" s="35">
        <v>35</v>
      </c>
      <c r="J35" s="35">
        <v>14</v>
      </c>
      <c r="K35" s="35">
        <v>48</v>
      </c>
      <c r="L35" s="35">
        <v>0</v>
      </c>
      <c r="M35" s="35">
        <v>0</v>
      </c>
      <c r="N35" s="35">
        <v>56</v>
      </c>
      <c r="O35" s="35">
        <v>0</v>
      </c>
      <c r="P35" s="35">
        <v>39</v>
      </c>
      <c r="Q35" s="34">
        <v>0</v>
      </c>
      <c r="R35" s="36">
        <v>30</v>
      </c>
      <c r="S35" s="35"/>
      <c r="T35" s="35"/>
      <c r="U35" s="35">
        <v>5</v>
      </c>
      <c r="V35" s="35"/>
      <c r="W35" s="36"/>
      <c r="X35" s="29"/>
      <c r="Y35" s="37">
        <v>61</v>
      </c>
      <c r="Z35" s="38">
        <v>37</v>
      </c>
      <c r="AA35" s="38">
        <v>8</v>
      </c>
      <c r="AB35" s="39">
        <v>6</v>
      </c>
    </row>
    <row r="36" spans="1:28" s="17" customFormat="1" ht="12" customHeight="1">
      <c r="A36" s="18">
        <v>33</v>
      </c>
      <c r="B36" s="19" t="s">
        <v>180</v>
      </c>
      <c r="C36" s="33">
        <v>0</v>
      </c>
      <c r="D36" s="34">
        <v>2</v>
      </c>
      <c r="E36" s="166">
        <v>31</v>
      </c>
      <c r="F36" s="35">
        <v>13</v>
      </c>
      <c r="G36" s="35">
        <v>170</v>
      </c>
      <c r="H36" s="35">
        <v>37</v>
      </c>
      <c r="I36" s="35">
        <v>25</v>
      </c>
      <c r="J36" s="35">
        <v>10</v>
      </c>
      <c r="K36" s="35">
        <v>41</v>
      </c>
      <c r="L36" s="35">
        <v>0</v>
      </c>
      <c r="M36" s="35">
        <v>0</v>
      </c>
      <c r="N36" s="35">
        <v>40</v>
      </c>
      <c r="O36" s="35">
        <v>0</v>
      </c>
      <c r="P36" s="35">
        <v>30</v>
      </c>
      <c r="Q36" s="34">
        <v>0</v>
      </c>
      <c r="R36" s="36">
        <v>20</v>
      </c>
      <c r="S36" s="35"/>
      <c r="T36" s="35"/>
      <c r="U36" s="35">
        <v>7</v>
      </c>
      <c r="V36" s="35"/>
      <c r="W36" s="36"/>
      <c r="X36" s="29"/>
      <c r="Y36" s="37">
        <v>61</v>
      </c>
      <c r="Z36" s="38">
        <v>37</v>
      </c>
      <c r="AA36" s="38">
        <v>8</v>
      </c>
      <c r="AB36" s="39">
        <v>6</v>
      </c>
    </row>
    <row r="37" spans="1:28" s="17" customFormat="1" ht="12" customHeight="1">
      <c r="A37" s="18">
        <v>34</v>
      </c>
      <c r="B37" s="19" t="s">
        <v>181</v>
      </c>
      <c r="C37" s="33">
        <v>0</v>
      </c>
      <c r="D37" s="34">
        <v>6</v>
      </c>
      <c r="E37" s="166">
        <v>13</v>
      </c>
      <c r="F37" s="35">
        <v>15</v>
      </c>
      <c r="G37" s="35">
        <v>160</v>
      </c>
      <c r="H37" s="35">
        <v>39</v>
      </c>
      <c r="I37" s="35">
        <v>18</v>
      </c>
      <c r="J37" s="35">
        <v>13</v>
      </c>
      <c r="K37" s="35">
        <v>46</v>
      </c>
      <c r="L37" s="35">
        <v>0</v>
      </c>
      <c r="M37" s="35">
        <v>0</v>
      </c>
      <c r="N37" s="35">
        <v>14</v>
      </c>
      <c r="O37" s="35">
        <v>0</v>
      </c>
      <c r="P37" s="35">
        <v>24</v>
      </c>
      <c r="Q37" s="34">
        <v>0</v>
      </c>
      <c r="R37" s="36">
        <v>23</v>
      </c>
      <c r="S37" s="35"/>
      <c r="T37" s="35"/>
      <c r="U37" s="35">
        <v>4</v>
      </c>
      <c r="V37" s="35"/>
      <c r="W37" s="36"/>
      <c r="X37" s="29"/>
      <c r="Y37" s="37">
        <v>61</v>
      </c>
      <c r="Z37" s="38">
        <v>37</v>
      </c>
      <c r="AA37" s="38">
        <v>8</v>
      </c>
      <c r="AB37" s="39">
        <v>6</v>
      </c>
    </row>
    <row r="38" spans="1:28" s="17" customFormat="1" ht="12" customHeight="1">
      <c r="A38" s="18">
        <v>35</v>
      </c>
      <c r="B38" s="19" t="s">
        <v>182</v>
      </c>
      <c r="C38" s="33">
        <v>0</v>
      </c>
      <c r="D38" s="34">
        <v>2</v>
      </c>
      <c r="E38" s="166">
        <v>14</v>
      </c>
      <c r="F38" s="35">
        <v>8</v>
      </c>
      <c r="G38" s="35">
        <v>169</v>
      </c>
      <c r="H38" s="35">
        <v>18</v>
      </c>
      <c r="I38" s="35">
        <v>33</v>
      </c>
      <c r="J38" s="35">
        <v>6</v>
      </c>
      <c r="K38" s="35">
        <v>51</v>
      </c>
      <c r="L38" s="35">
        <v>0</v>
      </c>
      <c r="M38" s="35">
        <v>0</v>
      </c>
      <c r="N38" s="35">
        <v>23</v>
      </c>
      <c r="O38" s="35">
        <v>0</v>
      </c>
      <c r="P38" s="35">
        <v>20</v>
      </c>
      <c r="Q38" s="34">
        <v>0</v>
      </c>
      <c r="R38" s="36">
        <v>31</v>
      </c>
      <c r="S38" s="35"/>
      <c r="T38" s="35"/>
      <c r="U38" s="35">
        <v>4</v>
      </c>
      <c r="V38" s="35"/>
      <c r="W38" s="36"/>
      <c r="X38" s="29"/>
      <c r="Y38" s="37">
        <v>61</v>
      </c>
      <c r="Z38" s="38">
        <v>37</v>
      </c>
      <c r="AA38" s="38">
        <v>8</v>
      </c>
      <c r="AB38" s="39">
        <v>6</v>
      </c>
    </row>
    <row r="39" spans="1:28" s="17" customFormat="1" ht="12" customHeight="1">
      <c r="A39" s="18">
        <v>36</v>
      </c>
      <c r="B39" s="19" t="s">
        <v>183</v>
      </c>
      <c r="C39" s="33">
        <v>0</v>
      </c>
      <c r="D39" s="34">
        <v>0</v>
      </c>
      <c r="E39" s="166">
        <v>11</v>
      </c>
      <c r="F39" s="35">
        <v>21</v>
      </c>
      <c r="G39" s="35">
        <v>152</v>
      </c>
      <c r="H39" s="35">
        <v>24</v>
      </c>
      <c r="I39" s="35">
        <v>33</v>
      </c>
      <c r="J39" s="35">
        <v>17</v>
      </c>
      <c r="K39" s="35">
        <v>51</v>
      </c>
      <c r="L39" s="35">
        <v>0</v>
      </c>
      <c r="M39" s="35">
        <v>0</v>
      </c>
      <c r="N39" s="35">
        <v>17</v>
      </c>
      <c r="O39" s="35">
        <v>0</v>
      </c>
      <c r="P39" s="35">
        <v>30</v>
      </c>
      <c r="Q39" s="34">
        <v>0</v>
      </c>
      <c r="R39" s="36">
        <v>33</v>
      </c>
      <c r="S39" s="35"/>
      <c r="T39" s="35"/>
      <c r="U39" s="35">
        <v>8</v>
      </c>
      <c r="V39" s="35"/>
      <c r="W39" s="36"/>
      <c r="X39" s="29"/>
      <c r="Y39" s="37">
        <v>61</v>
      </c>
      <c r="Z39" s="38">
        <v>37</v>
      </c>
      <c r="AA39" s="38">
        <v>8</v>
      </c>
      <c r="AB39" s="39">
        <v>6</v>
      </c>
    </row>
    <row r="40" spans="1:28" s="17" customFormat="1" ht="12" customHeight="1">
      <c r="A40" s="18">
        <v>37</v>
      </c>
      <c r="B40" s="19" t="s">
        <v>184</v>
      </c>
      <c r="C40" s="33">
        <v>0</v>
      </c>
      <c r="D40" s="34">
        <v>3</v>
      </c>
      <c r="E40" s="166">
        <v>13</v>
      </c>
      <c r="F40" s="35">
        <v>27</v>
      </c>
      <c r="G40" s="35">
        <v>127</v>
      </c>
      <c r="H40" s="35">
        <v>33</v>
      </c>
      <c r="I40" s="35">
        <v>38</v>
      </c>
      <c r="J40" s="35">
        <v>13</v>
      </c>
      <c r="K40" s="35">
        <v>44</v>
      </c>
      <c r="L40" s="35">
        <v>0</v>
      </c>
      <c r="M40" s="35">
        <v>0</v>
      </c>
      <c r="N40" s="35">
        <v>12</v>
      </c>
      <c r="O40" s="35">
        <v>0</v>
      </c>
      <c r="P40" s="35">
        <v>21</v>
      </c>
      <c r="Q40" s="34">
        <v>0</v>
      </c>
      <c r="R40" s="36">
        <v>34</v>
      </c>
      <c r="S40" s="35"/>
      <c r="T40" s="35"/>
      <c r="U40" s="35">
        <v>4</v>
      </c>
      <c r="V40" s="35"/>
      <c r="W40" s="36"/>
      <c r="X40" s="29"/>
      <c r="Y40" s="37">
        <v>61</v>
      </c>
      <c r="Z40" s="38">
        <v>37</v>
      </c>
      <c r="AA40" s="38">
        <v>8</v>
      </c>
      <c r="AB40" s="39">
        <v>6</v>
      </c>
    </row>
    <row r="41" spans="1:28" s="17" customFormat="1" ht="12" customHeight="1">
      <c r="A41" s="18">
        <v>38</v>
      </c>
      <c r="B41" s="19" t="s">
        <v>185</v>
      </c>
      <c r="C41" s="33">
        <v>2</v>
      </c>
      <c r="D41" s="34">
        <v>0</v>
      </c>
      <c r="E41" s="166">
        <v>2</v>
      </c>
      <c r="F41" s="35">
        <v>37</v>
      </c>
      <c r="G41" s="35">
        <v>92</v>
      </c>
      <c r="H41" s="35">
        <v>30</v>
      </c>
      <c r="I41" s="35">
        <v>41</v>
      </c>
      <c r="J41" s="35">
        <v>4</v>
      </c>
      <c r="K41" s="35">
        <v>35</v>
      </c>
      <c r="L41" s="35">
        <v>0</v>
      </c>
      <c r="M41" s="35">
        <v>0</v>
      </c>
      <c r="N41" s="35">
        <v>7</v>
      </c>
      <c r="O41" s="35">
        <v>0</v>
      </c>
      <c r="P41" s="35">
        <v>21</v>
      </c>
      <c r="Q41" s="34">
        <v>0</v>
      </c>
      <c r="R41" s="36">
        <v>29</v>
      </c>
      <c r="S41" s="35"/>
      <c r="T41" s="35"/>
      <c r="U41" s="35">
        <v>2</v>
      </c>
      <c r="V41" s="35"/>
      <c r="W41" s="36"/>
      <c r="X41" s="29"/>
      <c r="Y41" s="37">
        <v>61</v>
      </c>
      <c r="Z41" s="38">
        <v>37</v>
      </c>
      <c r="AA41" s="38">
        <v>8</v>
      </c>
      <c r="AB41" s="39">
        <v>6</v>
      </c>
    </row>
    <row r="42" spans="1:28" s="17" customFormat="1" ht="12" customHeight="1">
      <c r="A42" s="18">
        <v>39</v>
      </c>
      <c r="B42" s="19" t="s">
        <v>186</v>
      </c>
      <c r="C42" s="33">
        <v>2</v>
      </c>
      <c r="D42" s="34">
        <v>2</v>
      </c>
      <c r="E42" s="166">
        <v>4</v>
      </c>
      <c r="F42" s="35">
        <v>29</v>
      </c>
      <c r="G42" s="35">
        <v>178</v>
      </c>
      <c r="H42" s="35">
        <v>19</v>
      </c>
      <c r="I42" s="35">
        <v>21</v>
      </c>
      <c r="J42" s="35">
        <v>6</v>
      </c>
      <c r="K42" s="35">
        <v>42</v>
      </c>
      <c r="L42" s="35">
        <v>1</v>
      </c>
      <c r="M42" s="35">
        <v>0</v>
      </c>
      <c r="N42" s="35">
        <v>6</v>
      </c>
      <c r="O42" s="35">
        <v>0</v>
      </c>
      <c r="P42" s="35">
        <v>26</v>
      </c>
      <c r="Q42" s="34">
        <v>0</v>
      </c>
      <c r="R42" s="36">
        <v>53</v>
      </c>
      <c r="S42" s="35"/>
      <c r="T42" s="35"/>
      <c r="U42" s="35">
        <v>4</v>
      </c>
      <c r="V42" s="35"/>
      <c r="W42" s="36"/>
      <c r="X42" s="29"/>
      <c r="Y42" s="37">
        <v>61</v>
      </c>
      <c r="Z42" s="38">
        <v>37</v>
      </c>
      <c r="AA42" s="38">
        <v>8</v>
      </c>
      <c r="AB42" s="39">
        <v>6</v>
      </c>
    </row>
    <row r="43" spans="1:28" s="17" customFormat="1" ht="12" customHeight="1">
      <c r="A43" s="18">
        <v>40</v>
      </c>
      <c r="B43" s="19" t="s">
        <v>187</v>
      </c>
      <c r="C43" s="33">
        <v>0</v>
      </c>
      <c r="D43" s="34">
        <v>4</v>
      </c>
      <c r="E43" s="166">
        <v>3</v>
      </c>
      <c r="F43" s="35">
        <v>42</v>
      </c>
      <c r="G43" s="35">
        <v>181</v>
      </c>
      <c r="H43" s="35">
        <v>21</v>
      </c>
      <c r="I43" s="35">
        <v>23</v>
      </c>
      <c r="J43" s="35">
        <v>7</v>
      </c>
      <c r="K43" s="35">
        <v>48</v>
      </c>
      <c r="L43" s="35">
        <v>0</v>
      </c>
      <c r="M43" s="35">
        <v>0</v>
      </c>
      <c r="N43" s="35">
        <v>4</v>
      </c>
      <c r="O43" s="35">
        <v>0</v>
      </c>
      <c r="P43" s="35">
        <v>14</v>
      </c>
      <c r="Q43" s="34">
        <v>0</v>
      </c>
      <c r="R43" s="36">
        <v>47</v>
      </c>
      <c r="S43" s="35"/>
      <c r="T43" s="35">
        <v>1</v>
      </c>
      <c r="U43" s="35">
        <v>4</v>
      </c>
      <c r="V43" s="35"/>
      <c r="W43" s="36"/>
      <c r="X43" s="29"/>
      <c r="Y43" s="37">
        <v>61</v>
      </c>
      <c r="Z43" s="38">
        <v>37</v>
      </c>
      <c r="AA43" s="38">
        <v>8</v>
      </c>
      <c r="AB43" s="39">
        <v>6</v>
      </c>
    </row>
    <row r="44" spans="1:28" s="17" customFormat="1" ht="12" customHeight="1">
      <c r="A44" s="18">
        <v>41</v>
      </c>
      <c r="B44" s="19" t="s">
        <v>188</v>
      </c>
      <c r="C44" s="33">
        <v>0</v>
      </c>
      <c r="D44" s="34">
        <v>1</v>
      </c>
      <c r="E44" s="166">
        <v>4</v>
      </c>
      <c r="F44" s="35">
        <v>34</v>
      </c>
      <c r="G44" s="35">
        <v>166</v>
      </c>
      <c r="H44" s="35">
        <v>18</v>
      </c>
      <c r="I44" s="35">
        <v>17</v>
      </c>
      <c r="J44" s="35">
        <v>8</v>
      </c>
      <c r="K44" s="35">
        <v>28</v>
      </c>
      <c r="L44" s="35">
        <v>0</v>
      </c>
      <c r="M44" s="35">
        <v>0</v>
      </c>
      <c r="N44" s="35">
        <v>2</v>
      </c>
      <c r="O44" s="35">
        <v>0</v>
      </c>
      <c r="P44" s="35">
        <v>17</v>
      </c>
      <c r="Q44" s="34">
        <v>0</v>
      </c>
      <c r="R44" s="36">
        <v>36</v>
      </c>
      <c r="S44" s="35"/>
      <c r="T44" s="35"/>
      <c r="U44" s="35">
        <v>2</v>
      </c>
      <c r="V44" s="35"/>
      <c r="W44" s="36"/>
      <c r="X44" s="29"/>
      <c r="Y44" s="37">
        <v>61</v>
      </c>
      <c r="Z44" s="38">
        <v>37</v>
      </c>
      <c r="AA44" s="38">
        <v>8</v>
      </c>
      <c r="AB44" s="39">
        <v>6</v>
      </c>
    </row>
    <row r="45" spans="1:28" s="17" customFormat="1" ht="12" customHeight="1">
      <c r="A45" s="18">
        <v>42</v>
      </c>
      <c r="B45" s="19" t="s">
        <v>189</v>
      </c>
      <c r="C45" s="33">
        <v>0</v>
      </c>
      <c r="D45" s="34">
        <v>3</v>
      </c>
      <c r="E45" s="166">
        <v>4</v>
      </c>
      <c r="F45" s="35">
        <v>36</v>
      </c>
      <c r="G45" s="35">
        <v>161</v>
      </c>
      <c r="H45" s="35">
        <v>28</v>
      </c>
      <c r="I45" s="35">
        <v>26</v>
      </c>
      <c r="J45" s="35">
        <v>7</v>
      </c>
      <c r="K45" s="35">
        <v>28</v>
      </c>
      <c r="L45" s="35">
        <v>1</v>
      </c>
      <c r="M45" s="35">
        <v>0</v>
      </c>
      <c r="N45" s="35">
        <v>2</v>
      </c>
      <c r="O45" s="35">
        <v>0</v>
      </c>
      <c r="P45" s="35">
        <v>23</v>
      </c>
      <c r="Q45" s="34">
        <v>0</v>
      </c>
      <c r="R45" s="36">
        <v>28</v>
      </c>
      <c r="S45" s="35"/>
      <c r="T45" s="35"/>
      <c r="U45" s="35">
        <v>2</v>
      </c>
      <c r="V45" s="35"/>
      <c r="W45" s="36"/>
      <c r="X45" s="29"/>
      <c r="Y45" s="37">
        <v>61</v>
      </c>
      <c r="Z45" s="38">
        <v>37</v>
      </c>
      <c r="AA45" s="38">
        <v>8</v>
      </c>
      <c r="AB45" s="39">
        <v>6</v>
      </c>
    </row>
    <row r="46" spans="1:28" s="17" customFormat="1" ht="12" customHeight="1">
      <c r="A46" s="18">
        <v>43</v>
      </c>
      <c r="B46" s="19" t="s">
        <v>190</v>
      </c>
      <c r="C46" s="33">
        <v>0</v>
      </c>
      <c r="D46" s="34">
        <v>5</v>
      </c>
      <c r="E46" s="166">
        <v>3</v>
      </c>
      <c r="F46" s="35">
        <v>43</v>
      </c>
      <c r="G46" s="35">
        <v>213</v>
      </c>
      <c r="H46" s="35">
        <v>26</v>
      </c>
      <c r="I46" s="35">
        <v>22</v>
      </c>
      <c r="J46" s="35">
        <v>16</v>
      </c>
      <c r="K46" s="35">
        <v>37</v>
      </c>
      <c r="L46" s="35">
        <v>0</v>
      </c>
      <c r="M46" s="35">
        <v>0</v>
      </c>
      <c r="N46" s="35">
        <v>2</v>
      </c>
      <c r="O46" s="35">
        <v>0</v>
      </c>
      <c r="P46" s="35">
        <v>18</v>
      </c>
      <c r="Q46" s="34">
        <v>0</v>
      </c>
      <c r="R46" s="36">
        <v>32</v>
      </c>
      <c r="S46" s="35"/>
      <c r="T46" s="35">
        <v>3</v>
      </c>
      <c r="U46" s="35">
        <v>2</v>
      </c>
      <c r="V46" s="35"/>
      <c r="W46" s="36"/>
      <c r="X46" s="29"/>
      <c r="Y46" s="37">
        <v>61</v>
      </c>
      <c r="Z46" s="38">
        <v>37</v>
      </c>
      <c r="AA46" s="38">
        <v>8</v>
      </c>
      <c r="AB46" s="39">
        <v>6</v>
      </c>
    </row>
    <row r="47" spans="1:28" s="17" customFormat="1" ht="12" customHeight="1">
      <c r="A47" s="18">
        <v>44</v>
      </c>
      <c r="B47" s="19" t="s">
        <v>191</v>
      </c>
      <c r="C47" s="33">
        <v>0</v>
      </c>
      <c r="D47" s="34">
        <v>3</v>
      </c>
      <c r="E47" s="166">
        <v>3</v>
      </c>
      <c r="F47" s="35">
        <v>52</v>
      </c>
      <c r="G47" s="35">
        <v>206</v>
      </c>
      <c r="H47" s="35">
        <v>33</v>
      </c>
      <c r="I47" s="35">
        <v>25</v>
      </c>
      <c r="J47" s="35">
        <v>11</v>
      </c>
      <c r="K47" s="35">
        <v>26</v>
      </c>
      <c r="L47" s="35">
        <v>1</v>
      </c>
      <c r="M47" s="35">
        <v>0</v>
      </c>
      <c r="N47" s="35">
        <v>7</v>
      </c>
      <c r="O47" s="35">
        <v>0</v>
      </c>
      <c r="P47" s="35">
        <v>19</v>
      </c>
      <c r="Q47" s="34">
        <v>0</v>
      </c>
      <c r="R47" s="36">
        <v>25</v>
      </c>
      <c r="S47" s="35"/>
      <c r="T47" s="35"/>
      <c r="U47" s="35">
        <v>9</v>
      </c>
      <c r="V47" s="35"/>
      <c r="W47" s="36"/>
      <c r="X47" s="29"/>
      <c r="Y47" s="37">
        <v>61</v>
      </c>
      <c r="Z47" s="38">
        <v>37</v>
      </c>
      <c r="AA47" s="38">
        <v>8</v>
      </c>
      <c r="AB47" s="39">
        <v>6</v>
      </c>
    </row>
    <row r="48" spans="1:28" s="17" customFormat="1" ht="12" customHeight="1">
      <c r="A48" s="18">
        <v>45</v>
      </c>
      <c r="B48" s="19" t="s">
        <v>192</v>
      </c>
      <c r="C48" s="33">
        <v>0</v>
      </c>
      <c r="D48" s="34">
        <v>4</v>
      </c>
      <c r="E48" s="166">
        <v>2</v>
      </c>
      <c r="F48" s="35">
        <v>62</v>
      </c>
      <c r="G48" s="35">
        <v>305</v>
      </c>
      <c r="H48" s="35">
        <v>32</v>
      </c>
      <c r="I48" s="35">
        <v>26</v>
      </c>
      <c r="J48" s="35">
        <v>24</v>
      </c>
      <c r="K48" s="35">
        <v>37</v>
      </c>
      <c r="L48" s="35">
        <v>0</v>
      </c>
      <c r="M48" s="35">
        <v>0</v>
      </c>
      <c r="N48" s="35">
        <v>1</v>
      </c>
      <c r="O48" s="35">
        <v>0</v>
      </c>
      <c r="P48" s="35">
        <v>14</v>
      </c>
      <c r="Q48" s="34">
        <v>0</v>
      </c>
      <c r="R48" s="36">
        <v>25</v>
      </c>
      <c r="S48" s="35"/>
      <c r="T48" s="35"/>
      <c r="U48" s="35">
        <v>13</v>
      </c>
      <c r="V48" s="35"/>
      <c r="W48" s="36"/>
      <c r="X48" s="29"/>
      <c r="Y48" s="37">
        <v>61</v>
      </c>
      <c r="Z48" s="38">
        <v>37</v>
      </c>
      <c r="AA48" s="38">
        <v>8</v>
      </c>
      <c r="AB48" s="39">
        <v>6</v>
      </c>
    </row>
    <row r="49" spans="1:28" s="17" customFormat="1" ht="12" customHeight="1">
      <c r="A49" s="18">
        <v>46</v>
      </c>
      <c r="B49" s="19" t="s">
        <v>193</v>
      </c>
      <c r="C49" s="33">
        <v>0</v>
      </c>
      <c r="D49" s="34">
        <v>4</v>
      </c>
      <c r="E49" s="166">
        <v>2</v>
      </c>
      <c r="F49" s="35">
        <v>78</v>
      </c>
      <c r="G49" s="35">
        <v>550</v>
      </c>
      <c r="H49" s="35">
        <v>65</v>
      </c>
      <c r="I49" s="35">
        <v>29</v>
      </c>
      <c r="J49" s="35">
        <v>6</v>
      </c>
      <c r="K49" s="35">
        <v>32</v>
      </c>
      <c r="L49" s="35">
        <v>0</v>
      </c>
      <c r="M49" s="35">
        <v>0</v>
      </c>
      <c r="N49" s="35">
        <v>2</v>
      </c>
      <c r="O49" s="35">
        <v>0</v>
      </c>
      <c r="P49" s="35">
        <v>19</v>
      </c>
      <c r="Q49" s="34">
        <v>0</v>
      </c>
      <c r="R49" s="36">
        <v>27</v>
      </c>
      <c r="S49" s="35"/>
      <c r="T49" s="35"/>
      <c r="U49" s="35">
        <v>8</v>
      </c>
      <c r="V49" s="35"/>
      <c r="W49" s="36"/>
      <c r="X49" s="29"/>
      <c r="Y49" s="37">
        <v>61</v>
      </c>
      <c r="Z49" s="38">
        <v>37</v>
      </c>
      <c r="AA49" s="38">
        <v>8</v>
      </c>
      <c r="AB49" s="39">
        <v>6</v>
      </c>
    </row>
    <row r="50" spans="1:28" s="17" customFormat="1" ht="12" customHeight="1">
      <c r="A50" s="18">
        <v>47</v>
      </c>
      <c r="B50" s="19" t="s">
        <v>194</v>
      </c>
      <c r="C50" s="33">
        <v>0</v>
      </c>
      <c r="D50" s="34">
        <v>3</v>
      </c>
      <c r="E50" s="166">
        <v>7</v>
      </c>
      <c r="F50" s="35">
        <v>80</v>
      </c>
      <c r="G50" s="35">
        <v>812</v>
      </c>
      <c r="H50" s="35">
        <v>50</v>
      </c>
      <c r="I50" s="35">
        <v>25</v>
      </c>
      <c r="J50" s="35">
        <v>15</v>
      </c>
      <c r="K50" s="35">
        <v>41</v>
      </c>
      <c r="L50" s="35">
        <v>0</v>
      </c>
      <c r="M50" s="35">
        <v>0</v>
      </c>
      <c r="N50" s="35">
        <v>2</v>
      </c>
      <c r="O50" s="35">
        <v>0</v>
      </c>
      <c r="P50" s="35">
        <v>20</v>
      </c>
      <c r="Q50" s="34">
        <v>0</v>
      </c>
      <c r="R50" s="36">
        <v>15</v>
      </c>
      <c r="S50" s="35"/>
      <c r="T50" s="35"/>
      <c r="U50" s="35">
        <v>6</v>
      </c>
      <c r="V50" s="35"/>
      <c r="W50" s="36"/>
      <c r="X50" s="29"/>
      <c r="Y50" s="37">
        <v>61</v>
      </c>
      <c r="Z50" s="38">
        <v>37</v>
      </c>
      <c r="AA50" s="38">
        <v>8</v>
      </c>
      <c r="AB50" s="39">
        <v>6</v>
      </c>
    </row>
    <row r="51" spans="1:28" s="17" customFormat="1" ht="12" customHeight="1">
      <c r="A51" s="18">
        <v>48</v>
      </c>
      <c r="B51" s="19" t="s">
        <v>195</v>
      </c>
      <c r="C51" s="33">
        <v>1</v>
      </c>
      <c r="D51" s="34">
        <v>7</v>
      </c>
      <c r="E51" s="166">
        <v>9</v>
      </c>
      <c r="F51" s="35">
        <v>68</v>
      </c>
      <c r="G51" s="35">
        <v>1113</v>
      </c>
      <c r="H51" s="35">
        <v>86</v>
      </c>
      <c r="I51" s="35">
        <v>22</v>
      </c>
      <c r="J51" s="35">
        <v>20</v>
      </c>
      <c r="K51" s="35">
        <v>36</v>
      </c>
      <c r="L51" s="35">
        <v>0</v>
      </c>
      <c r="M51" s="35">
        <v>0</v>
      </c>
      <c r="N51" s="35">
        <v>2</v>
      </c>
      <c r="O51" s="35">
        <v>0</v>
      </c>
      <c r="P51" s="35">
        <v>18</v>
      </c>
      <c r="Q51" s="34">
        <v>0</v>
      </c>
      <c r="R51" s="36">
        <v>17</v>
      </c>
      <c r="S51" s="35"/>
      <c r="T51" s="35"/>
      <c r="U51" s="35">
        <v>8</v>
      </c>
      <c r="V51" s="35"/>
      <c r="W51" s="36"/>
      <c r="X51" s="29"/>
      <c r="Y51" s="37">
        <v>61</v>
      </c>
      <c r="Z51" s="38">
        <v>37</v>
      </c>
      <c r="AA51" s="38">
        <v>8</v>
      </c>
      <c r="AB51" s="39">
        <v>6</v>
      </c>
    </row>
    <row r="52" spans="1:28" s="17" customFormat="1" ht="12" customHeight="1">
      <c r="A52" s="18">
        <v>49</v>
      </c>
      <c r="B52" s="19" t="s">
        <v>196</v>
      </c>
      <c r="C52" s="33">
        <v>0</v>
      </c>
      <c r="D52" s="34">
        <v>12</v>
      </c>
      <c r="E52" s="166">
        <v>4</v>
      </c>
      <c r="F52" s="35">
        <v>79</v>
      </c>
      <c r="G52" s="35">
        <v>1376</v>
      </c>
      <c r="H52" s="35">
        <v>84</v>
      </c>
      <c r="I52" s="35">
        <v>20</v>
      </c>
      <c r="J52" s="35">
        <v>17</v>
      </c>
      <c r="K52" s="35">
        <v>36</v>
      </c>
      <c r="L52" s="35">
        <v>0</v>
      </c>
      <c r="M52" s="35">
        <v>0</v>
      </c>
      <c r="N52" s="35">
        <v>1</v>
      </c>
      <c r="O52" s="35">
        <v>0</v>
      </c>
      <c r="P52" s="35">
        <v>19</v>
      </c>
      <c r="Q52" s="34">
        <v>0</v>
      </c>
      <c r="R52" s="36">
        <v>23</v>
      </c>
      <c r="S52" s="35"/>
      <c r="T52" s="35"/>
      <c r="U52" s="35">
        <v>9</v>
      </c>
      <c r="V52" s="35"/>
      <c r="W52" s="36"/>
      <c r="X52" s="29"/>
      <c r="Y52" s="37">
        <v>61</v>
      </c>
      <c r="Z52" s="38">
        <v>37</v>
      </c>
      <c r="AA52" s="38">
        <v>8</v>
      </c>
      <c r="AB52" s="39">
        <v>6</v>
      </c>
    </row>
    <row r="53" spans="1:28" s="17" customFormat="1" ht="12" customHeight="1">
      <c r="A53" s="18">
        <v>50</v>
      </c>
      <c r="B53" s="19" t="s">
        <v>197</v>
      </c>
      <c r="C53" s="33">
        <v>0</v>
      </c>
      <c r="D53" s="34">
        <v>12</v>
      </c>
      <c r="E53" s="166">
        <v>5</v>
      </c>
      <c r="F53" s="35">
        <v>115</v>
      </c>
      <c r="G53" s="35">
        <v>1336</v>
      </c>
      <c r="H53" s="35">
        <v>89</v>
      </c>
      <c r="I53" s="35">
        <v>16</v>
      </c>
      <c r="J53" s="35">
        <v>12</v>
      </c>
      <c r="K53" s="35">
        <v>41</v>
      </c>
      <c r="L53" s="35">
        <v>0</v>
      </c>
      <c r="M53" s="35">
        <v>0</v>
      </c>
      <c r="N53" s="35">
        <v>0</v>
      </c>
      <c r="O53" s="35">
        <v>0</v>
      </c>
      <c r="P53" s="35">
        <v>41</v>
      </c>
      <c r="Q53" s="34">
        <v>1</v>
      </c>
      <c r="R53" s="36">
        <v>20</v>
      </c>
      <c r="S53" s="35"/>
      <c r="T53" s="35"/>
      <c r="U53" s="35">
        <v>8</v>
      </c>
      <c r="V53" s="35"/>
      <c r="W53" s="36"/>
      <c r="X53" s="29"/>
      <c r="Y53" s="37">
        <v>61</v>
      </c>
      <c r="Z53" s="38">
        <v>37</v>
      </c>
      <c r="AA53" s="38">
        <v>8</v>
      </c>
      <c r="AB53" s="39">
        <v>6</v>
      </c>
    </row>
    <row r="54" spans="1:28" s="17" customFormat="1" ht="12" customHeight="1">
      <c r="A54" s="18">
        <v>51</v>
      </c>
      <c r="B54" s="19" t="s">
        <v>198</v>
      </c>
      <c r="C54" s="33">
        <v>0</v>
      </c>
      <c r="D54" s="34">
        <v>13</v>
      </c>
      <c r="E54" s="166">
        <v>7</v>
      </c>
      <c r="F54" s="35">
        <v>96</v>
      </c>
      <c r="G54" s="35">
        <v>835</v>
      </c>
      <c r="H54" s="35">
        <v>120</v>
      </c>
      <c r="I54" s="35">
        <v>13</v>
      </c>
      <c r="J54" s="35">
        <v>25</v>
      </c>
      <c r="K54" s="35">
        <v>44</v>
      </c>
      <c r="L54" s="35">
        <v>1</v>
      </c>
      <c r="M54" s="35">
        <v>0</v>
      </c>
      <c r="N54" s="35">
        <v>0</v>
      </c>
      <c r="O54" s="35">
        <v>0</v>
      </c>
      <c r="P54" s="35">
        <v>26</v>
      </c>
      <c r="Q54" s="34">
        <v>0</v>
      </c>
      <c r="R54" s="36">
        <v>22</v>
      </c>
      <c r="S54" s="35"/>
      <c r="T54" s="35"/>
      <c r="U54" s="35">
        <v>8</v>
      </c>
      <c r="V54" s="35"/>
      <c r="W54" s="36"/>
      <c r="X54" s="29"/>
      <c r="Y54" s="37">
        <v>61</v>
      </c>
      <c r="Z54" s="38">
        <v>37</v>
      </c>
      <c r="AA54" s="38">
        <v>8</v>
      </c>
      <c r="AB54" s="39">
        <v>6</v>
      </c>
    </row>
    <row r="55" spans="1:28" s="17" customFormat="1" ht="13.5" customHeight="1" thickBot="1">
      <c r="A55" s="159">
        <v>52</v>
      </c>
      <c r="B55" s="160" t="s">
        <v>199</v>
      </c>
      <c r="C55" s="161">
        <v>3</v>
      </c>
      <c r="D55" s="162">
        <v>28</v>
      </c>
      <c r="E55" s="167">
        <v>10</v>
      </c>
      <c r="F55" s="163">
        <v>112</v>
      </c>
      <c r="G55" s="163">
        <v>663</v>
      </c>
      <c r="H55" s="163">
        <v>150</v>
      </c>
      <c r="I55" s="163">
        <v>15</v>
      </c>
      <c r="J55" s="163">
        <v>21</v>
      </c>
      <c r="K55" s="163">
        <v>35</v>
      </c>
      <c r="L55" s="163">
        <v>2</v>
      </c>
      <c r="M55" s="163">
        <v>0</v>
      </c>
      <c r="N55" s="163">
        <v>1</v>
      </c>
      <c r="O55" s="163">
        <v>0</v>
      </c>
      <c r="P55" s="163">
        <v>40</v>
      </c>
      <c r="Q55" s="162">
        <v>0</v>
      </c>
      <c r="R55" s="164">
        <v>14</v>
      </c>
      <c r="S55" s="163"/>
      <c r="T55" s="163"/>
      <c r="U55" s="163">
        <v>5</v>
      </c>
      <c r="V55" s="163"/>
      <c r="W55" s="164"/>
      <c r="X55" s="29"/>
      <c r="Y55" s="40">
        <v>61</v>
      </c>
      <c r="Z55" s="41">
        <v>37</v>
      </c>
      <c r="AA55" s="41">
        <v>8</v>
      </c>
      <c r="AB55" s="42">
        <v>6</v>
      </c>
    </row>
    <row r="56" spans="1:28" s="17" customFormat="1" ht="14.25" customHeight="1" thickTop="1">
      <c r="A56" s="218" t="s">
        <v>5</v>
      </c>
      <c r="B56" s="219"/>
      <c r="C56" s="120">
        <f>SUM(C4:C55)</f>
        <v>17367</v>
      </c>
      <c r="D56" s="121">
        <f>SUM(D4:D55)</f>
        <v>296</v>
      </c>
      <c r="E56" s="190">
        <f>SUM(E4:E55)</f>
        <v>1337</v>
      </c>
      <c r="F56" s="191">
        <f aca="true" t="shared" si="0" ref="F56:R56">SUM(F4:F55)</f>
        <v>2671</v>
      </c>
      <c r="G56" s="191">
        <f t="shared" si="0"/>
        <v>19901</v>
      </c>
      <c r="H56" s="191">
        <f t="shared" si="0"/>
        <v>4245</v>
      </c>
      <c r="I56" s="191">
        <f t="shared" si="0"/>
        <v>985</v>
      </c>
      <c r="J56" s="191">
        <f t="shared" si="0"/>
        <v>514</v>
      </c>
      <c r="K56" s="191">
        <f t="shared" si="0"/>
        <v>1938</v>
      </c>
      <c r="L56" s="191">
        <f t="shared" si="0"/>
        <v>10</v>
      </c>
      <c r="M56" s="191">
        <f t="shared" si="0"/>
        <v>0</v>
      </c>
      <c r="N56" s="191">
        <f t="shared" si="0"/>
        <v>2328</v>
      </c>
      <c r="O56" s="191">
        <f t="shared" si="0"/>
        <v>0</v>
      </c>
      <c r="P56" s="194">
        <f t="shared" si="0"/>
        <v>2238</v>
      </c>
      <c r="Q56" s="193">
        <f t="shared" si="0"/>
        <v>15</v>
      </c>
      <c r="R56" s="190">
        <f t="shared" si="0"/>
        <v>1330</v>
      </c>
      <c r="S56" s="193">
        <f>SUM(S4:S55)</f>
        <v>6</v>
      </c>
      <c r="T56" s="191">
        <f>SUM(T4:T55)</f>
        <v>19</v>
      </c>
      <c r="U56" s="191">
        <f>SUM(U4:U55)</f>
        <v>273</v>
      </c>
      <c r="V56" s="191">
        <f>SUM(V4:V55)</f>
        <v>0</v>
      </c>
      <c r="W56" s="192">
        <f>SUM(W4:W55)</f>
        <v>0</v>
      </c>
      <c r="X56" s="24"/>
      <c r="Y56" s="24"/>
      <c r="Z56" s="24"/>
      <c r="AA56" s="24"/>
      <c r="AB56" s="24"/>
    </row>
    <row r="57" spans="1:28" s="17" customFormat="1" ht="14.25" customHeight="1">
      <c r="A57" s="210" t="s">
        <v>145</v>
      </c>
      <c r="B57" s="211"/>
      <c r="C57" s="126">
        <v>8816</v>
      </c>
      <c r="D57" s="127">
        <v>163</v>
      </c>
      <c r="E57" s="168">
        <v>772</v>
      </c>
      <c r="F57" s="128">
        <v>1401</v>
      </c>
      <c r="G57" s="128">
        <v>10591</v>
      </c>
      <c r="H57" s="128">
        <v>2171</v>
      </c>
      <c r="I57" s="128">
        <v>542</v>
      </c>
      <c r="J57" s="128">
        <v>250</v>
      </c>
      <c r="K57" s="128">
        <v>982</v>
      </c>
      <c r="L57" s="128">
        <v>7</v>
      </c>
      <c r="M57" s="128">
        <v>0</v>
      </c>
      <c r="N57" s="128">
        <v>1168</v>
      </c>
      <c r="O57" s="128">
        <v>0</v>
      </c>
      <c r="P57" s="128">
        <v>1159</v>
      </c>
      <c r="Q57" s="127">
        <v>5</v>
      </c>
      <c r="R57" s="129">
        <v>646</v>
      </c>
      <c r="S57" s="128">
        <v>6</v>
      </c>
      <c r="T57" s="128">
        <v>13</v>
      </c>
      <c r="U57" s="128">
        <v>147</v>
      </c>
      <c r="V57" s="128"/>
      <c r="W57" s="129"/>
      <c r="X57" s="24"/>
      <c r="Y57" s="24"/>
      <c r="Z57" s="24"/>
      <c r="AA57" s="24"/>
      <c r="AB57" s="24"/>
    </row>
    <row r="58" spans="1:28" s="17" customFormat="1" ht="14.25" customHeight="1">
      <c r="A58" s="212" t="s">
        <v>146</v>
      </c>
      <c r="B58" s="213"/>
      <c r="C58" s="122">
        <v>8551</v>
      </c>
      <c r="D58" s="123">
        <v>133</v>
      </c>
      <c r="E58" s="169">
        <v>565</v>
      </c>
      <c r="F58" s="124">
        <v>1270</v>
      </c>
      <c r="G58" s="124">
        <v>9310</v>
      </c>
      <c r="H58" s="124">
        <v>2074</v>
      </c>
      <c r="I58" s="124">
        <v>443</v>
      </c>
      <c r="J58" s="124">
        <v>264</v>
      </c>
      <c r="K58" s="124">
        <v>956</v>
      </c>
      <c r="L58" s="124">
        <v>3</v>
      </c>
      <c r="M58" s="124">
        <v>0</v>
      </c>
      <c r="N58" s="124">
        <v>1160</v>
      </c>
      <c r="O58" s="124">
        <v>0</v>
      </c>
      <c r="P58" s="124">
        <v>1079</v>
      </c>
      <c r="Q58" s="123">
        <v>10</v>
      </c>
      <c r="R58" s="125">
        <v>684</v>
      </c>
      <c r="S58" s="124"/>
      <c r="T58" s="124">
        <v>6</v>
      </c>
      <c r="U58" s="124">
        <v>126</v>
      </c>
      <c r="V58" s="124"/>
      <c r="W58" s="125"/>
      <c r="X58" s="24"/>
      <c r="Y58" s="24"/>
      <c r="Z58" s="24"/>
      <c r="AA58" s="24"/>
      <c r="AB58" s="24"/>
    </row>
  </sheetData>
  <mergeCells count="9">
    <mergeCell ref="A57:B57"/>
    <mergeCell ref="A58:B58"/>
    <mergeCell ref="A2:A3"/>
    <mergeCell ref="B2:B3"/>
    <mergeCell ref="A56:B56"/>
    <mergeCell ref="Y2:AB2"/>
    <mergeCell ref="D2:P2"/>
    <mergeCell ref="Q2:R2"/>
    <mergeCell ref="S2:W2"/>
  </mergeCells>
  <printOptions/>
  <pageMargins left="0.7086614173228347" right="0.5905511811023623" top="0.45" bottom="0.35433070866141736" header="0.3" footer="0.3937007874015748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8"/>
  <sheetViews>
    <sheetView showGridLines="0" showZeros="0" zoomScale="85" zoomScaleNormal="85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13.75390625" style="43" customWidth="1"/>
    <col min="3" max="3" width="8.75390625" style="1" bestFit="1" customWidth="1"/>
    <col min="4" max="5" width="6.25390625" style="1" customWidth="1"/>
    <col min="6" max="8" width="6.875" style="1" customWidth="1"/>
    <col min="9" max="12" width="6.25390625" style="1" customWidth="1"/>
    <col min="13" max="13" width="6.875" style="1" customWidth="1"/>
    <col min="14" max="16" width="6.25390625" style="1" customWidth="1"/>
    <col min="17" max="17" width="5.625" style="1" customWidth="1"/>
    <col min="18" max="18" width="6.25390625" style="1" customWidth="1"/>
    <col min="19" max="23" width="5.625" style="1" customWidth="1"/>
    <col min="24" max="24" width="2.125" style="1" customWidth="1"/>
    <col min="25" max="28" width="5.125" style="1" customWidth="1"/>
    <col min="29" max="16384" width="9.00390625" style="1" customWidth="1"/>
  </cols>
  <sheetData>
    <row r="1" spans="1:28" ht="28.5" customHeight="1">
      <c r="A1" s="6" t="s">
        <v>53</v>
      </c>
      <c r="W1" s="10" t="s">
        <v>141</v>
      </c>
      <c r="AB1" s="10"/>
    </row>
    <row r="2" spans="1:28" s="7" customFormat="1" ht="21">
      <c r="A2" s="214" t="s">
        <v>0</v>
      </c>
      <c r="B2" s="216" t="s">
        <v>37</v>
      </c>
      <c r="C2" s="174" t="s">
        <v>13</v>
      </c>
      <c r="D2" s="205" t="s">
        <v>10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6" t="s">
        <v>11</v>
      </c>
      <c r="R2" s="207"/>
      <c r="S2" s="206" t="s">
        <v>12</v>
      </c>
      <c r="T2" s="208"/>
      <c r="U2" s="208"/>
      <c r="V2" s="208"/>
      <c r="W2" s="209"/>
      <c r="Y2" s="202" t="s">
        <v>9</v>
      </c>
      <c r="Z2" s="203"/>
      <c r="AA2" s="203"/>
      <c r="AB2" s="204"/>
    </row>
    <row r="3" spans="1:28" s="9" customFormat="1" ht="118.5" customHeight="1">
      <c r="A3" s="215"/>
      <c r="B3" s="217"/>
      <c r="C3" s="175" t="s">
        <v>1</v>
      </c>
      <c r="D3" s="176" t="s">
        <v>36</v>
      </c>
      <c r="E3" s="177" t="s">
        <v>15</v>
      </c>
      <c r="F3" s="178" t="s">
        <v>16</v>
      </c>
      <c r="G3" s="179" t="s">
        <v>17</v>
      </c>
      <c r="H3" s="179" t="s">
        <v>29</v>
      </c>
      <c r="I3" s="179" t="s">
        <v>18</v>
      </c>
      <c r="J3" s="179" t="s">
        <v>19</v>
      </c>
      <c r="K3" s="179" t="s">
        <v>32</v>
      </c>
      <c r="L3" s="179" t="s">
        <v>20</v>
      </c>
      <c r="M3" s="179" t="s">
        <v>33</v>
      </c>
      <c r="N3" s="179" t="s">
        <v>21</v>
      </c>
      <c r="O3" s="178" t="s">
        <v>34</v>
      </c>
      <c r="P3" s="179" t="s">
        <v>22</v>
      </c>
      <c r="Q3" s="180" t="s">
        <v>2</v>
      </c>
      <c r="R3" s="181" t="s">
        <v>3</v>
      </c>
      <c r="S3" s="179" t="s">
        <v>6</v>
      </c>
      <c r="T3" s="179" t="s">
        <v>7</v>
      </c>
      <c r="U3" s="179" t="s">
        <v>8</v>
      </c>
      <c r="V3" s="178" t="s">
        <v>35</v>
      </c>
      <c r="W3" s="181" t="s">
        <v>30</v>
      </c>
      <c r="X3" s="8"/>
      <c r="Y3" s="180" t="s">
        <v>23</v>
      </c>
      <c r="Z3" s="179" t="s">
        <v>4</v>
      </c>
      <c r="AA3" s="179" t="s">
        <v>38</v>
      </c>
      <c r="AB3" s="181" t="s">
        <v>39</v>
      </c>
    </row>
    <row r="4" spans="1:28" ht="12" customHeight="1">
      <c r="A4" s="11">
        <v>1</v>
      </c>
      <c r="B4" s="12" t="s">
        <v>200</v>
      </c>
      <c r="C4" s="44">
        <v>4.73770491803279</v>
      </c>
      <c r="D4" s="45">
        <v>0.594594594594595</v>
      </c>
      <c r="E4" s="170">
        <v>0.189189189189189</v>
      </c>
      <c r="F4" s="46">
        <v>1.13513513513514</v>
      </c>
      <c r="G4" s="46">
        <v>15.8378378378378</v>
      </c>
      <c r="H4" s="46">
        <v>3.81081081081081</v>
      </c>
      <c r="I4" s="46">
        <v>0.0810810810810811</v>
      </c>
      <c r="J4" s="46">
        <v>0.0810810810810811</v>
      </c>
      <c r="K4" s="46">
        <v>0.621621621621622</v>
      </c>
      <c r="L4" s="46"/>
      <c r="M4" s="46"/>
      <c r="N4" s="46"/>
      <c r="O4" s="46"/>
      <c r="P4" s="46">
        <v>1.94594594594595</v>
      </c>
      <c r="Q4" s="45"/>
      <c r="R4" s="47">
        <v>2.75</v>
      </c>
      <c r="S4" s="46">
        <v>0.166666666666667</v>
      </c>
      <c r="T4" s="46"/>
      <c r="U4" s="46">
        <v>0.166666666666667</v>
      </c>
      <c r="V4" s="46">
        <f>'2-2-1週報_週別患者数'!V4/6</f>
        <v>0</v>
      </c>
      <c r="W4" s="47">
        <f>'2-2-1週報_週別患者数'!W4/6</f>
        <v>0</v>
      </c>
      <c r="X4" s="13"/>
      <c r="Y4" s="14">
        <v>61</v>
      </c>
      <c r="Z4" s="15">
        <v>37</v>
      </c>
      <c r="AA4" s="15">
        <v>8</v>
      </c>
      <c r="AB4" s="16">
        <v>6</v>
      </c>
    </row>
    <row r="5" spans="1:28" ht="12" customHeight="1">
      <c r="A5" s="18">
        <v>2</v>
      </c>
      <c r="B5" s="19" t="s">
        <v>201</v>
      </c>
      <c r="C5" s="48">
        <v>15.5901639344262</v>
      </c>
      <c r="D5" s="49">
        <v>0.432432432432432</v>
      </c>
      <c r="E5" s="171">
        <v>0.216216216216216</v>
      </c>
      <c r="F5" s="50">
        <v>1.16216216216216</v>
      </c>
      <c r="G5" s="50">
        <v>19.2702702702703</v>
      </c>
      <c r="H5" s="50">
        <v>3.51351351351351</v>
      </c>
      <c r="I5" s="50">
        <v>0.189189189189189</v>
      </c>
      <c r="J5" s="50">
        <v>0.0540540540540541</v>
      </c>
      <c r="K5" s="50">
        <v>0.891891891891892</v>
      </c>
      <c r="L5" s="50"/>
      <c r="M5" s="50"/>
      <c r="N5" s="50">
        <v>0.027027027027027</v>
      </c>
      <c r="O5" s="50"/>
      <c r="P5" s="50">
        <v>1.67567567567568</v>
      </c>
      <c r="Q5" s="49"/>
      <c r="R5" s="51">
        <v>2.125</v>
      </c>
      <c r="S5" s="50"/>
      <c r="T5" s="50"/>
      <c r="U5" s="50">
        <v>0.333333333333333</v>
      </c>
      <c r="V5" s="50">
        <f>'2-2-1週報_週別患者数'!V5/6</f>
        <v>0</v>
      </c>
      <c r="W5" s="51">
        <f>'2-2-1週報_週別患者数'!W5/6</f>
        <v>0</v>
      </c>
      <c r="X5" s="13"/>
      <c r="Y5" s="20">
        <v>61</v>
      </c>
      <c r="Z5" s="21">
        <v>37</v>
      </c>
      <c r="AA5" s="21">
        <v>8</v>
      </c>
      <c r="AB5" s="22">
        <v>6</v>
      </c>
    </row>
    <row r="6" spans="1:28" ht="12" customHeight="1">
      <c r="A6" s="18">
        <v>3</v>
      </c>
      <c r="B6" s="19" t="s">
        <v>202</v>
      </c>
      <c r="C6" s="48">
        <v>37.1147540983607</v>
      </c>
      <c r="D6" s="49">
        <v>0.486486486486487</v>
      </c>
      <c r="E6" s="171">
        <v>0.324324324324324</v>
      </c>
      <c r="F6" s="50">
        <v>1.2972972972973</v>
      </c>
      <c r="G6" s="50">
        <v>17.5135135135135</v>
      </c>
      <c r="H6" s="50">
        <v>3.16216216216216</v>
      </c>
      <c r="I6" s="50">
        <v>0.162162162162162</v>
      </c>
      <c r="J6" s="50">
        <v>0.0810810810810811</v>
      </c>
      <c r="K6" s="50">
        <v>1.18918918918919</v>
      </c>
      <c r="L6" s="50"/>
      <c r="M6" s="50"/>
      <c r="N6" s="50">
        <v>0.027027027027027</v>
      </c>
      <c r="O6" s="50"/>
      <c r="P6" s="50">
        <v>1.27027027027027</v>
      </c>
      <c r="Q6" s="49"/>
      <c r="R6" s="51">
        <v>1.75</v>
      </c>
      <c r="S6" s="50"/>
      <c r="T6" s="50"/>
      <c r="U6" s="50">
        <v>1.33333333333333</v>
      </c>
      <c r="V6" s="50">
        <f>'2-2-1週報_週別患者数'!V6/6</f>
        <v>0</v>
      </c>
      <c r="W6" s="51">
        <f>'2-2-1週報_週別患者数'!W6/6</f>
        <v>0</v>
      </c>
      <c r="X6" s="13"/>
      <c r="Y6" s="20">
        <v>61</v>
      </c>
      <c r="Z6" s="21">
        <v>37</v>
      </c>
      <c r="AA6" s="21">
        <v>8</v>
      </c>
      <c r="AB6" s="22">
        <v>6</v>
      </c>
    </row>
    <row r="7" spans="1:28" ht="12" customHeight="1">
      <c r="A7" s="18">
        <v>4</v>
      </c>
      <c r="B7" s="19" t="s">
        <v>203</v>
      </c>
      <c r="C7" s="48">
        <v>48.6393442622951</v>
      </c>
      <c r="D7" s="49">
        <v>0.378378378378378</v>
      </c>
      <c r="E7" s="171">
        <v>0.216216216216216</v>
      </c>
      <c r="F7" s="50">
        <v>1.7027027027027</v>
      </c>
      <c r="G7" s="50">
        <v>14.7297297297297</v>
      </c>
      <c r="H7" s="50">
        <v>3.43243243243243</v>
      </c>
      <c r="I7" s="50">
        <v>0.162162162162162</v>
      </c>
      <c r="J7" s="50">
        <v>0.135135135135135</v>
      </c>
      <c r="K7" s="50">
        <v>0.621621621621622</v>
      </c>
      <c r="L7" s="50"/>
      <c r="M7" s="50"/>
      <c r="N7" s="50"/>
      <c r="O7" s="50"/>
      <c r="P7" s="50">
        <v>1.27027027027027</v>
      </c>
      <c r="Q7" s="49"/>
      <c r="R7" s="51">
        <v>1.75</v>
      </c>
      <c r="S7" s="50"/>
      <c r="T7" s="50">
        <v>0.166666666666667</v>
      </c>
      <c r="U7" s="50">
        <v>0.833333333333333</v>
      </c>
      <c r="V7" s="50">
        <f>'2-2-1週報_週別患者数'!V7/6</f>
        <v>0</v>
      </c>
      <c r="W7" s="51">
        <f>'2-2-1週報_週別患者数'!W7/6</f>
        <v>0</v>
      </c>
      <c r="X7" s="13"/>
      <c r="Y7" s="20">
        <v>61</v>
      </c>
      <c r="Z7" s="21">
        <v>37</v>
      </c>
      <c r="AA7" s="21">
        <v>8</v>
      </c>
      <c r="AB7" s="22">
        <v>6</v>
      </c>
    </row>
    <row r="8" spans="1:28" ht="12" customHeight="1">
      <c r="A8" s="18">
        <v>5</v>
      </c>
      <c r="B8" s="19" t="s">
        <v>204</v>
      </c>
      <c r="C8" s="48">
        <v>44.7049180327869</v>
      </c>
      <c r="D8" s="49">
        <v>0.216216216216216</v>
      </c>
      <c r="E8" s="171">
        <v>0.378378378378378</v>
      </c>
      <c r="F8" s="50">
        <v>1.45945945945946</v>
      </c>
      <c r="G8" s="50">
        <v>11.6756756756757</v>
      </c>
      <c r="H8" s="50">
        <v>3.21621621621622</v>
      </c>
      <c r="I8" s="50">
        <v>0.108108108108108</v>
      </c>
      <c r="J8" s="50">
        <v>0.0810810810810811</v>
      </c>
      <c r="K8" s="50">
        <v>0.810810810810811</v>
      </c>
      <c r="L8" s="50"/>
      <c r="M8" s="50"/>
      <c r="N8" s="50"/>
      <c r="O8" s="50"/>
      <c r="P8" s="50">
        <v>1.27027027027027</v>
      </c>
      <c r="Q8" s="49"/>
      <c r="R8" s="51">
        <v>2.5</v>
      </c>
      <c r="S8" s="50"/>
      <c r="T8" s="50"/>
      <c r="U8" s="50">
        <v>0.833333333333333</v>
      </c>
      <c r="V8" s="50">
        <f>'2-2-1週報_週別患者数'!V8/6</f>
        <v>0</v>
      </c>
      <c r="W8" s="51">
        <f>'2-2-1週報_週別患者数'!W8/6</f>
        <v>0</v>
      </c>
      <c r="X8" s="13"/>
      <c r="Y8" s="20">
        <v>61</v>
      </c>
      <c r="Z8" s="21">
        <v>37</v>
      </c>
      <c r="AA8" s="21">
        <v>8</v>
      </c>
      <c r="AB8" s="22">
        <v>6</v>
      </c>
    </row>
    <row r="9" spans="1:28" ht="12" customHeight="1">
      <c r="A9" s="18">
        <v>6</v>
      </c>
      <c r="B9" s="19" t="s">
        <v>205</v>
      </c>
      <c r="C9" s="48">
        <v>29.1803278688525</v>
      </c>
      <c r="D9" s="49">
        <v>0.216216216216216</v>
      </c>
      <c r="E9" s="171">
        <v>0.135135135135135</v>
      </c>
      <c r="F9" s="50">
        <v>1.10810810810811</v>
      </c>
      <c r="G9" s="50">
        <v>13.1081081081081</v>
      </c>
      <c r="H9" s="50">
        <v>2.72972972972973</v>
      </c>
      <c r="I9" s="50"/>
      <c r="J9" s="50">
        <v>0.027027027027027</v>
      </c>
      <c r="K9" s="50">
        <v>1.02702702702703</v>
      </c>
      <c r="L9" s="50"/>
      <c r="M9" s="50"/>
      <c r="N9" s="50">
        <v>0.027027027027027</v>
      </c>
      <c r="O9" s="50"/>
      <c r="P9" s="50">
        <v>1.13513513513514</v>
      </c>
      <c r="Q9" s="49"/>
      <c r="R9" s="51">
        <v>1.25</v>
      </c>
      <c r="S9" s="50"/>
      <c r="T9" s="50"/>
      <c r="U9" s="50">
        <v>0.5</v>
      </c>
      <c r="V9" s="50">
        <f>'2-2-1週報_週別患者数'!V9/6</f>
        <v>0</v>
      </c>
      <c r="W9" s="51">
        <f>'2-2-1週報_週別患者数'!W9/6</f>
        <v>0</v>
      </c>
      <c r="X9" s="13"/>
      <c r="Y9" s="20">
        <v>61</v>
      </c>
      <c r="Z9" s="21">
        <v>37</v>
      </c>
      <c r="AA9" s="21">
        <v>8</v>
      </c>
      <c r="AB9" s="22">
        <v>6</v>
      </c>
    </row>
    <row r="10" spans="1:28" ht="12" customHeight="1">
      <c r="A10" s="18">
        <v>7</v>
      </c>
      <c r="B10" s="19" t="s">
        <v>206</v>
      </c>
      <c r="C10" s="48">
        <v>23.5245901639344</v>
      </c>
      <c r="D10" s="49">
        <v>0.27027027027027</v>
      </c>
      <c r="E10" s="171">
        <v>0.27027027027027</v>
      </c>
      <c r="F10" s="50">
        <v>1.43243243243243</v>
      </c>
      <c r="G10" s="50">
        <v>17.8378378378378</v>
      </c>
      <c r="H10" s="50">
        <v>2.83783783783784</v>
      </c>
      <c r="I10" s="50">
        <v>0.0540540540540541</v>
      </c>
      <c r="J10" s="50">
        <v>0.0540540540540541</v>
      </c>
      <c r="K10" s="50">
        <v>1.21621621621622</v>
      </c>
      <c r="L10" s="50"/>
      <c r="M10" s="50"/>
      <c r="N10" s="50">
        <v>0.027027027027027</v>
      </c>
      <c r="O10" s="50"/>
      <c r="P10" s="50">
        <v>1.43243243243243</v>
      </c>
      <c r="Q10" s="49"/>
      <c r="R10" s="51">
        <v>1.125</v>
      </c>
      <c r="S10" s="50"/>
      <c r="T10" s="50">
        <v>0.166666666666667</v>
      </c>
      <c r="U10" s="50">
        <v>0.166666666666667</v>
      </c>
      <c r="V10" s="50">
        <f>'2-2-1週報_週別患者数'!V10/6</f>
        <v>0</v>
      </c>
      <c r="W10" s="51">
        <f>'2-2-1週報_週別患者数'!W10/6</f>
        <v>0</v>
      </c>
      <c r="X10" s="13"/>
      <c r="Y10" s="20">
        <v>61</v>
      </c>
      <c r="Z10" s="21">
        <v>37</v>
      </c>
      <c r="AA10" s="21">
        <v>8</v>
      </c>
      <c r="AB10" s="22">
        <v>6</v>
      </c>
    </row>
    <row r="11" spans="1:28" ht="12" customHeight="1">
      <c r="A11" s="18">
        <v>8</v>
      </c>
      <c r="B11" s="19" t="s">
        <v>207</v>
      </c>
      <c r="C11" s="48">
        <v>15.8524590163934</v>
      </c>
      <c r="D11" s="49">
        <v>0.0810810810810811</v>
      </c>
      <c r="E11" s="171">
        <v>0.459459459459459</v>
      </c>
      <c r="F11" s="50">
        <v>1.10810810810811</v>
      </c>
      <c r="G11" s="50">
        <v>16.7837837837838</v>
      </c>
      <c r="H11" s="50">
        <v>2.91891891891892</v>
      </c>
      <c r="I11" s="50">
        <v>0.027027027027027</v>
      </c>
      <c r="J11" s="50">
        <v>0.108108108108108</v>
      </c>
      <c r="K11" s="50">
        <v>1.02702702702703</v>
      </c>
      <c r="L11" s="50">
        <v>0.0540540540540541</v>
      </c>
      <c r="M11" s="50"/>
      <c r="N11" s="50">
        <v>0.0540540540540541</v>
      </c>
      <c r="O11" s="50"/>
      <c r="P11" s="50">
        <v>1.97297297297297</v>
      </c>
      <c r="Q11" s="49"/>
      <c r="R11" s="51">
        <v>2.625</v>
      </c>
      <c r="S11" s="50"/>
      <c r="T11" s="50"/>
      <c r="U11" s="50">
        <v>0.333333333333333</v>
      </c>
      <c r="V11" s="50">
        <f>'2-2-1週報_週別患者数'!V11/6</f>
        <v>0</v>
      </c>
      <c r="W11" s="51">
        <f>'2-2-1週報_週別患者数'!W11/6</f>
        <v>0</v>
      </c>
      <c r="X11" s="13"/>
      <c r="Y11" s="20">
        <v>61</v>
      </c>
      <c r="Z11" s="21">
        <v>37</v>
      </c>
      <c r="AA11" s="21">
        <v>8</v>
      </c>
      <c r="AB11" s="22">
        <v>6</v>
      </c>
    </row>
    <row r="12" spans="1:28" ht="12" customHeight="1">
      <c r="A12" s="18">
        <v>9</v>
      </c>
      <c r="B12" s="19" t="s">
        <v>208</v>
      </c>
      <c r="C12" s="48">
        <v>9.27868852459016</v>
      </c>
      <c r="D12" s="49">
        <v>0.135135135135135</v>
      </c>
      <c r="E12" s="171">
        <v>0.351351351351351</v>
      </c>
      <c r="F12" s="50">
        <v>1.32432432432432</v>
      </c>
      <c r="G12" s="50">
        <v>17.8918918918919</v>
      </c>
      <c r="H12" s="50">
        <v>2.81081081081081</v>
      </c>
      <c r="I12" s="50">
        <v>0.0810810810810811</v>
      </c>
      <c r="J12" s="50"/>
      <c r="K12" s="50">
        <v>0.972972972972973</v>
      </c>
      <c r="L12" s="50"/>
      <c r="M12" s="50"/>
      <c r="N12" s="50">
        <v>0.0540540540540541</v>
      </c>
      <c r="O12" s="50"/>
      <c r="P12" s="50">
        <v>2.10810810810811</v>
      </c>
      <c r="Q12" s="49">
        <v>0.125</v>
      </c>
      <c r="R12" s="51">
        <v>2.5</v>
      </c>
      <c r="S12" s="50"/>
      <c r="T12" s="50">
        <v>0.166666666666667</v>
      </c>
      <c r="U12" s="50">
        <v>0.166666666666667</v>
      </c>
      <c r="V12" s="50">
        <f>'2-2-1週報_週別患者数'!V12/6</f>
        <v>0</v>
      </c>
      <c r="W12" s="51">
        <f>'2-2-1週報_週別患者数'!W12/6</f>
        <v>0</v>
      </c>
      <c r="X12" s="13"/>
      <c r="Y12" s="20">
        <v>61</v>
      </c>
      <c r="Z12" s="21">
        <v>37</v>
      </c>
      <c r="AA12" s="21">
        <v>8</v>
      </c>
      <c r="AB12" s="22">
        <v>6</v>
      </c>
    </row>
    <row r="13" spans="1:28" ht="12" customHeight="1">
      <c r="A13" s="18">
        <v>10</v>
      </c>
      <c r="B13" s="19" t="s">
        <v>209</v>
      </c>
      <c r="C13" s="48">
        <v>8.60655737704918</v>
      </c>
      <c r="D13" s="49">
        <v>0.243243243243243</v>
      </c>
      <c r="E13" s="171">
        <v>0.405405405405405</v>
      </c>
      <c r="F13" s="50">
        <v>0.783783783783784</v>
      </c>
      <c r="G13" s="50">
        <v>17.3783783783784</v>
      </c>
      <c r="H13" s="50">
        <v>3.2972972972973</v>
      </c>
      <c r="I13" s="50">
        <v>0.0810810810810811</v>
      </c>
      <c r="J13" s="50">
        <v>0.108108108108108</v>
      </c>
      <c r="K13" s="50">
        <v>0.540540540540541</v>
      </c>
      <c r="L13" s="50"/>
      <c r="M13" s="50"/>
      <c r="N13" s="50"/>
      <c r="O13" s="50"/>
      <c r="P13" s="50">
        <v>2.10810810810811</v>
      </c>
      <c r="Q13" s="49"/>
      <c r="R13" s="51">
        <v>2.75</v>
      </c>
      <c r="S13" s="50"/>
      <c r="T13" s="50"/>
      <c r="U13" s="50">
        <v>0.5</v>
      </c>
      <c r="V13" s="50">
        <f>'2-2-1週報_週別患者数'!V13/6</f>
        <v>0</v>
      </c>
      <c r="W13" s="51">
        <f>'2-2-1週報_週別患者数'!W13/6</f>
        <v>0</v>
      </c>
      <c r="X13" s="13"/>
      <c r="Y13" s="20">
        <v>61</v>
      </c>
      <c r="Z13" s="21">
        <v>37</v>
      </c>
      <c r="AA13" s="21">
        <v>8</v>
      </c>
      <c r="AB13" s="22">
        <v>6</v>
      </c>
    </row>
    <row r="14" spans="1:28" ht="12" customHeight="1">
      <c r="A14" s="18">
        <v>11</v>
      </c>
      <c r="B14" s="19" t="s">
        <v>210</v>
      </c>
      <c r="C14" s="48">
        <v>6.70491803278689</v>
      </c>
      <c r="D14" s="49">
        <v>0.324324324324324</v>
      </c>
      <c r="E14" s="171">
        <v>0.72972972972973</v>
      </c>
      <c r="F14" s="50">
        <v>1.43243243243243</v>
      </c>
      <c r="G14" s="50">
        <v>14.3513513513514</v>
      </c>
      <c r="H14" s="50">
        <v>2.72972972972973</v>
      </c>
      <c r="I14" s="50">
        <v>0.027027027027027</v>
      </c>
      <c r="J14" s="50">
        <v>0.108108108108108</v>
      </c>
      <c r="K14" s="50">
        <v>0.972972972972973</v>
      </c>
      <c r="L14" s="50"/>
      <c r="M14" s="50"/>
      <c r="N14" s="50">
        <v>0.0810810810810811</v>
      </c>
      <c r="O14" s="50"/>
      <c r="P14" s="50">
        <v>1.78378378378378</v>
      </c>
      <c r="Q14" s="49"/>
      <c r="R14" s="51">
        <v>1.625</v>
      </c>
      <c r="S14" s="50"/>
      <c r="T14" s="50">
        <v>0.166666666666667</v>
      </c>
      <c r="U14" s="50">
        <v>1</v>
      </c>
      <c r="V14" s="50">
        <f>'2-2-1週報_週別患者数'!V14/6</f>
        <v>0</v>
      </c>
      <c r="W14" s="51">
        <f>'2-2-1週報_週別患者数'!W14/6</f>
        <v>0</v>
      </c>
      <c r="X14" s="13"/>
      <c r="Y14" s="20">
        <v>61</v>
      </c>
      <c r="Z14" s="21">
        <v>37</v>
      </c>
      <c r="AA14" s="21">
        <v>8</v>
      </c>
      <c r="AB14" s="22">
        <v>6</v>
      </c>
    </row>
    <row r="15" spans="1:28" ht="12" customHeight="1">
      <c r="A15" s="18">
        <v>12</v>
      </c>
      <c r="B15" s="19" t="s">
        <v>211</v>
      </c>
      <c r="C15" s="48">
        <v>6.54098360655738</v>
      </c>
      <c r="D15" s="49">
        <v>0.162162162162162</v>
      </c>
      <c r="E15" s="171">
        <v>0.72972972972973</v>
      </c>
      <c r="F15" s="50">
        <v>1.35135135135135</v>
      </c>
      <c r="G15" s="50">
        <v>10.8378378378378</v>
      </c>
      <c r="H15" s="50">
        <v>2.94594594594595</v>
      </c>
      <c r="I15" s="50"/>
      <c r="J15" s="50">
        <v>0.135135135135135</v>
      </c>
      <c r="K15" s="50">
        <v>0.810810810810811</v>
      </c>
      <c r="L15" s="50"/>
      <c r="M15" s="50"/>
      <c r="N15" s="50">
        <v>0.135135135135135</v>
      </c>
      <c r="O15" s="50"/>
      <c r="P15" s="50">
        <v>1.7027027027027</v>
      </c>
      <c r="Q15" s="49">
        <v>0.375</v>
      </c>
      <c r="R15" s="51">
        <v>3.125</v>
      </c>
      <c r="S15" s="50"/>
      <c r="T15" s="50"/>
      <c r="U15" s="50">
        <v>0.666666666666667</v>
      </c>
      <c r="V15" s="50">
        <f>'2-2-1週報_週別患者数'!V15/6</f>
        <v>0</v>
      </c>
      <c r="W15" s="51">
        <f>'2-2-1週報_週別患者数'!W15/6</f>
        <v>0</v>
      </c>
      <c r="X15" s="13"/>
      <c r="Y15" s="20">
        <v>61</v>
      </c>
      <c r="Z15" s="21">
        <v>37</v>
      </c>
      <c r="AA15" s="21">
        <v>8</v>
      </c>
      <c r="AB15" s="22">
        <v>6</v>
      </c>
    </row>
    <row r="16" spans="1:28" ht="12" customHeight="1">
      <c r="A16" s="18">
        <v>13</v>
      </c>
      <c r="B16" s="19" t="s">
        <v>212</v>
      </c>
      <c r="C16" s="48">
        <v>4.78688524590164</v>
      </c>
      <c r="D16" s="49">
        <v>0.0810810810810811</v>
      </c>
      <c r="E16" s="171">
        <v>0.675675675675676</v>
      </c>
      <c r="F16" s="50">
        <v>0.891891891891892</v>
      </c>
      <c r="G16" s="50">
        <v>8.7027027027027</v>
      </c>
      <c r="H16" s="50">
        <v>3.02702702702703</v>
      </c>
      <c r="I16" s="50">
        <v>0.027027027027027</v>
      </c>
      <c r="J16" s="50">
        <v>0.0540540540540541</v>
      </c>
      <c r="K16" s="50">
        <v>0.837837837837838</v>
      </c>
      <c r="L16" s="50">
        <v>0</v>
      </c>
      <c r="M16" s="50">
        <v>0</v>
      </c>
      <c r="N16" s="50">
        <v>0.108108108108108</v>
      </c>
      <c r="O16" s="50">
        <v>0</v>
      </c>
      <c r="P16" s="50">
        <v>2.02702702702703</v>
      </c>
      <c r="Q16" s="49">
        <v>0.125</v>
      </c>
      <c r="R16" s="51">
        <v>2.875</v>
      </c>
      <c r="S16" s="50"/>
      <c r="T16" s="50">
        <v>0.166666666666667</v>
      </c>
      <c r="U16" s="50">
        <v>2</v>
      </c>
      <c r="V16" s="50">
        <f>'2-2-1週報_週別患者数'!V16/6</f>
        <v>0</v>
      </c>
      <c r="W16" s="51">
        <f>'2-2-1週報_週別患者数'!W16/6</f>
        <v>0</v>
      </c>
      <c r="X16" s="13"/>
      <c r="Y16" s="20">
        <v>61</v>
      </c>
      <c r="Z16" s="21">
        <v>37</v>
      </c>
      <c r="AA16" s="21">
        <v>8</v>
      </c>
      <c r="AB16" s="22">
        <v>6</v>
      </c>
    </row>
    <row r="17" spans="1:28" ht="12" customHeight="1">
      <c r="A17" s="18">
        <v>14</v>
      </c>
      <c r="B17" s="19" t="s">
        <v>213</v>
      </c>
      <c r="C17" s="48">
        <v>2.63934426229508</v>
      </c>
      <c r="D17" s="49">
        <v>0.189189189189189</v>
      </c>
      <c r="E17" s="171">
        <v>0.540540540540541</v>
      </c>
      <c r="F17" s="50">
        <v>0.783783783783784</v>
      </c>
      <c r="G17" s="50">
        <v>8.10810810810811</v>
      </c>
      <c r="H17" s="50">
        <v>2.35135135135135</v>
      </c>
      <c r="I17" s="50">
        <v>0.189189189189189</v>
      </c>
      <c r="J17" s="50">
        <v>0.0810810810810811</v>
      </c>
      <c r="K17" s="50">
        <v>1.45945945945946</v>
      </c>
      <c r="L17" s="50">
        <v>0</v>
      </c>
      <c r="M17" s="50">
        <v>0</v>
      </c>
      <c r="N17" s="50">
        <v>0.243243243243243</v>
      </c>
      <c r="O17" s="50">
        <v>0</v>
      </c>
      <c r="P17" s="50">
        <v>2.08108108108108</v>
      </c>
      <c r="Q17" s="49">
        <v>0.125</v>
      </c>
      <c r="R17" s="51">
        <v>3</v>
      </c>
      <c r="S17" s="50"/>
      <c r="T17" s="50"/>
      <c r="U17" s="50">
        <v>0.833333333333333</v>
      </c>
      <c r="V17" s="50">
        <f>'2-2-1週報_週別患者数'!V17/6</f>
        <v>0</v>
      </c>
      <c r="W17" s="51">
        <f>'2-2-1週報_週別患者数'!W17/6</f>
        <v>0</v>
      </c>
      <c r="X17" s="13"/>
      <c r="Y17" s="20">
        <v>61</v>
      </c>
      <c r="Z17" s="21">
        <v>37</v>
      </c>
      <c r="AA17" s="21">
        <v>8</v>
      </c>
      <c r="AB17" s="22">
        <v>6</v>
      </c>
    </row>
    <row r="18" spans="1:28" ht="12" customHeight="1">
      <c r="A18" s="18">
        <v>15</v>
      </c>
      <c r="B18" s="19" t="s">
        <v>214</v>
      </c>
      <c r="C18" s="48">
        <v>1.42622950819672</v>
      </c>
      <c r="D18" s="49">
        <v>0.135135135135135</v>
      </c>
      <c r="E18" s="171">
        <v>0.783783783783784</v>
      </c>
      <c r="F18" s="50">
        <v>1.32432432432432</v>
      </c>
      <c r="G18" s="50">
        <v>7.21621621621622</v>
      </c>
      <c r="H18" s="50">
        <v>2.91891891891892</v>
      </c>
      <c r="I18" s="50">
        <v>0.0810810810810811</v>
      </c>
      <c r="J18" s="50">
        <v>0.108108108108108</v>
      </c>
      <c r="K18" s="50">
        <v>1.21621621621622</v>
      </c>
      <c r="L18" s="50">
        <v>0</v>
      </c>
      <c r="M18" s="50">
        <v>0</v>
      </c>
      <c r="N18" s="50">
        <v>0.405405405405405</v>
      </c>
      <c r="O18" s="50">
        <v>0</v>
      </c>
      <c r="P18" s="50">
        <v>1.64864864864865</v>
      </c>
      <c r="Q18" s="49">
        <v>0</v>
      </c>
      <c r="R18" s="51">
        <v>2.75</v>
      </c>
      <c r="S18" s="50"/>
      <c r="T18" s="50"/>
      <c r="U18" s="50">
        <v>0.666666666666667</v>
      </c>
      <c r="V18" s="50">
        <f>'2-2-1週報_週別患者数'!V18/6</f>
        <v>0</v>
      </c>
      <c r="W18" s="51">
        <f>'2-2-1週報_週別患者数'!W18/6</f>
        <v>0</v>
      </c>
      <c r="X18" s="13"/>
      <c r="Y18" s="20">
        <v>61</v>
      </c>
      <c r="Z18" s="21">
        <v>37</v>
      </c>
      <c r="AA18" s="21">
        <v>8</v>
      </c>
      <c r="AB18" s="22">
        <v>6</v>
      </c>
    </row>
    <row r="19" spans="1:28" ht="12" customHeight="1">
      <c r="A19" s="18">
        <v>16</v>
      </c>
      <c r="B19" s="19" t="s">
        <v>215</v>
      </c>
      <c r="C19" s="48">
        <v>2.83606557377049</v>
      </c>
      <c r="D19" s="49">
        <v>0.135135135135135</v>
      </c>
      <c r="E19" s="171">
        <v>0.810810810810811</v>
      </c>
      <c r="F19" s="50">
        <v>1.27027027027027</v>
      </c>
      <c r="G19" s="50">
        <v>6.64864864864865</v>
      </c>
      <c r="H19" s="50">
        <v>2</v>
      </c>
      <c r="I19" s="50">
        <v>0.135135135135135</v>
      </c>
      <c r="J19" s="50">
        <v>0.0810810810810811</v>
      </c>
      <c r="K19" s="50">
        <v>1.10810810810811</v>
      </c>
      <c r="L19" s="50">
        <v>0</v>
      </c>
      <c r="M19" s="50">
        <v>0</v>
      </c>
      <c r="N19" s="50">
        <v>0.459459459459459</v>
      </c>
      <c r="O19" s="50">
        <v>0</v>
      </c>
      <c r="P19" s="50">
        <v>1.51351351351351</v>
      </c>
      <c r="Q19" s="49">
        <v>0</v>
      </c>
      <c r="R19" s="51">
        <v>2.75</v>
      </c>
      <c r="S19" s="50"/>
      <c r="T19" s="50">
        <v>0.166666666666667</v>
      </c>
      <c r="U19" s="50">
        <v>1.16666666666667</v>
      </c>
      <c r="V19" s="50">
        <f>'2-2-1週報_週別患者数'!V19/6</f>
        <v>0</v>
      </c>
      <c r="W19" s="51">
        <f>'2-2-1週報_週別患者数'!W19/6</f>
        <v>0</v>
      </c>
      <c r="X19" s="13"/>
      <c r="Y19" s="20">
        <v>61</v>
      </c>
      <c r="Z19" s="21">
        <v>37</v>
      </c>
      <c r="AA19" s="21">
        <v>8</v>
      </c>
      <c r="AB19" s="22">
        <v>6</v>
      </c>
    </row>
    <row r="20" spans="1:28" ht="12" customHeight="1">
      <c r="A20" s="18">
        <v>17</v>
      </c>
      <c r="B20" s="19" t="s">
        <v>216</v>
      </c>
      <c r="C20" s="48">
        <v>4.85245901639344</v>
      </c>
      <c r="D20" s="49">
        <v>0.0810810810810811</v>
      </c>
      <c r="E20" s="171">
        <v>0.918918918918919</v>
      </c>
      <c r="F20" s="50">
        <v>1.59459459459459</v>
      </c>
      <c r="G20" s="50">
        <v>6.08108108108108</v>
      </c>
      <c r="H20" s="50">
        <v>2.62162162162162</v>
      </c>
      <c r="I20" s="50">
        <v>0.0810810810810811</v>
      </c>
      <c r="J20" s="50">
        <v>0.162162162162162</v>
      </c>
      <c r="K20" s="50">
        <v>1.10810810810811</v>
      </c>
      <c r="L20" s="50">
        <v>0</v>
      </c>
      <c r="M20" s="50">
        <v>0</v>
      </c>
      <c r="N20" s="50">
        <v>0.405405405405405</v>
      </c>
      <c r="O20" s="50">
        <v>0</v>
      </c>
      <c r="P20" s="50">
        <v>1.10810810810811</v>
      </c>
      <c r="Q20" s="49">
        <v>0.125</v>
      </c>
      <c r="R20" s="51">
        <v>2.125</v>
      </c>
      <c r="S20" s="50"/>
      <c r="T20" s="50">
        <v>0.166666666666667</v>
      </c>
      <c r="U20" s="50">
        <v>1.33333333333333</v>
      </c>
      <c r="V20" s="50">
        <f>'2-2-1週報_週別患者数'!V20/6</f>
        <v>0</v>
      </c>
      <c r="W20" s="51">
        <f>'2-2-1週報_週別患者数'!W20/6</f>
        <v>0</v>
      </c>
      <c r="X20" s="13"/>
      <c r="Y20" s="20">
        <v>61</v>
      </c>
      <c r="Z20" s="21">
        <v>37</v>
      </c>
      <c r="AA20" s="21">
        <v>8</v>
      </c>
      <c r="AB20" s="22">
        <v>6</v>
      </c>
    </row>
    <row r="21" spans="1:28" ht="12" customHeight="1">
      <c r="A21" s="18">
        <v>18</v>
      </c>
      <c r="B21" s="19" t="s">
        <v>217</v>
      </c>
      <c r="C21" s="48">
        <v>3.80327868852459</v>
      </c>
      <c r="D21" s="49">
        <v>0.027027027027027</v>
      </c>
      <c r="E21" s="171">
        <v>1.16216216216216</v>
      </c>
      <c r="F21" s="50">
        <v>1</v>
      </c>
      <c r="G21" s="50">
        <v>4.54054054054054</v>
      </c>
      <c r="H21" s="50">
        <v>2.43243243243243</v>
      </c>
      <c r="I21" s="50">
        <v>0.108108108108108</v>
      </c>
      <c r="J21" s="50">
        <v>0.108108108108108</v>
      </c>
      <c r="K21" s="50">
        <v>0.864864864864865</v>
      </c>
      <c r="L21" s="50">
        <v>0</v>
      </c>
      <c r="M21" s="50">
        <v>0</v>
      </c>
      <c r="N21" s="50">
        <v>0.513513513513513</v>
      </c>
      <c r="O21" s="50">
        <v>0</v>
      </c>
      <c r="P21" s="50">
        <v>1.10810810810811</v>
      </c>
      <c r="Q21" s="49">
        <v>0</v>
      </c>
      <c r="R21" s="51">
        <v>2</v>
      </c>
      <c r="S21" s="50"/>
      <c r="T21" s="50"/>
      <c r="U21" s="50">
        <v>0.166666666666667</v>
      </c>
      <c r="V21" s="50">
        <f>'2-2-1週報_週別患者数'!V21/6</f>
        <v>0</v>
      </c>
      <c r="W21" s="51">
        <f>'2-2-1週報_週別患者数'!W21/6</f>
        <v>0</v>
      </c>
      <c r="X21" s="13"/>
      <c r="Y21" s="20">
        <v>61</v>
      </c>
      <c r="Z21" s="21">
        <v>37</v>
      </c>
      <c r="AA21" s="21">
        <v>8</v>
      </c>
      <c r="AB21" s="22">
        <v>6</v>
      </c>
    </row>
    <row r="22" spans="1:28" ht="12" customHeight="1">
      <c r="A22" s="18">
        <v>19</v>
      </c>
      <c r="B22" s="19" t="s">
        <v>218</v>
      </c>
      <c r="C22" s="48">
        <v>2.9344262295082</v>
      </c>
      <c r="D22" s="49">
        <v>0</v>
      </c>
      <c r="E22" s="171">
        <v>0.864864864864865</v>
      </c>
      <c r="F22" s="50">
        <v>1.54054054054054</v>
      </c>
      <c r="G22" s="50">
        <v>6</v>
      </c>
      <c r="H22" s="50">
        <v>3.40540540540541</v>
      </c>
      <c r="I22" s="50">
        <v>0.486486486486487</v>
      </c>
      <c r="J22" s="50">
        <v>0.135135135135135</v>
      </c>
      <c r="K22" s="50">
        <v>0.918918918918919</v>
      </c>
      <c r="L22" s="50">
        <v>0</v>
      </c>
      <c r="M22" s="50">
        <v>0</v>
      </c>
      <c r="N22" s="50">
        <v>1.08108108108108</v>
      </c>
      <c r="O22" s="50">
        <v>0</v>
      </c>
      <c r="P22" s="50">
        <v>1.08108108108108</v>
      </c>
      <c r="Q22" s="49">
        <v>0.25</v>
      </c>
      <c r="R22" s="51">
        <v>3.5</v>
      </c>
      <c r="S22" s="50">
        <v>0.166666666666667</v>
      </c>
      <c r="T22" s="50"/>
      <c r="U22" s="50">
        <v>0.833333333333333</v>
      </c>
      <c r="V22" s="50">
        <f>'2-2-1週報_週別患者数'!V22/6</f>
        <v>0</v>
      </c>
      <c r="W22" s="51">
        <f>'2-2-1週報_週別患者数'!W22/6</f>
        <v>0</v>
      </c>
      <c r="X22" s="13"/>
      <c r="Y22" s="20">
        <v>61</v>
      </c>
      <c r="Z22" s="21">
        <v>37</v>
      </c>
      <c r="AA22" s="21">
        <v>8</v>
      </c>
      <c r="AB22" s="22">
        <v>6</v>
      </c>
    </row>
    <row r="23" spans="1:28" ht="12" customHeight="1">
      <c r="A23" s="18">
        <v>20</v>
      </c>
      <c r="B23" s="19" t="s">
        <v>219</v>
      </c>
      <c r="C23" s="48">
        <v>2.9016393442623</v>
      </c>
      <c r="D23" s="49">
        <v>0.027027027027027</v>
      </c>
      <c r="E23" s="171">
        <v>0.702702702702703</v>
      </c>
      <c r="F23" s="50">
        <v>2.40540540540541</v>
      </c>
      <c r="G23" s="50">
        <v>6.10810810810811</v>
      </c>
      <c r="H23" s="50">
        <v>3.08108108108108</v>
      </c>
      <c r="I23" s="50">
        <v>0.756756756756757</v>
      </c>
      <c r="J23" s="50">
        <v>0.243243243243243</v>
      </c>
      <c r="K23" s="50">
        <v>0.972972972972973</v>
      </c>
      <c r="L23" s="50">
        <v>0</v>
      </c>
      <c r="M23" s="50">
        <v>0</v>
      </c>
      <c r="N23" s="50">
        <v>2.08108108108108</v>
      </c>
      <c r="O23" s="50">
        <v>0</v>
      </c>
      <c r="P23" s="50">
        <v>1.56756756756757</v>
      </c>
      <c r="Q23" s="49">
        <v>0</v>
      </c>
      <c r="R23" s="51">
        <v>3.875</v>
      </c>
      <c r="S23" s="50">
        <v>0.166666666666667</v>
      </c>
      <c r="T23" s="50"/>
      <c r="U23" s="50">
        <v>1</v>
      </c>
      <c r="V23" s="50">
        <f>'2-2-1週報_週別患者数'!V23/6</f>
        <v>0</v>
      </c>
      <c r="W23" s="51">
        <f>'2-2-1週報_週別患者数'!W23/6</f>
        <v>0</v>
      </c>
      <c r="X23" s="13"/>
      <c r="Y23" s="20">
        <v>61</v>
      </c>
      <c r="Z23" s="21">
        <v>37</v>
      </c>
      <c r="AA23" s="21">
        <v>8</v>
      </c>
      <c r="AB23" s="22">
        <v>6</v>
      </c>
    </row>
    <row r="24" spans="1:28" ht="12" customHeight="1">
      <c r="A24" s="18">
        <v>21</v>
      </c>
      <c r="B24" s="19" t="s">
        <v>220</v>
      </c>
      <c r="C24" s="48">
        <v>3.19672131147541</v>
      </c>
      <c r="D24" s="49">
        <v>0.0540540540540541</v>
      </c>
      <c r="E24" s="171">
        <v>1.72972972972973</v>
      </c>
      <c r="F24" s="50">
        <v>1.94594594594595</v>
      </c>
      <c r="G24" s="50">
        <v>6.43243243243243</v>
      </c>
      <c r="H24" s="50">
        <v>2.2972972972973</v>
      </c>
      <c r="I24" s="50">
        <v>0.432432432432432</v>
      </c>
      <c r="J24" s="50">
        <v>0.216216216216216</v>
      </c>
      <c r="K24" s="50">
        <v>0.918918918918919</v>
      </c>
      <c r="L24" s="50">
        <v>0.027027027027027</v>
      </c>
      <c r="M24" s="50">
        <v>0</v>
      </c>
      <c r="N24" s="50">
        <v>3.67567567567568</v>
      </c>
      <c r="O24" s="50">
        <v>0</v>
      </c>
      <c r="P24" s="50">
        <v>1.18918918918919</v>
      </c>
      <c r="Q24" s="49">
        <v>0</v>
      </c>
      <c r="R24" s="51">
        <v>3.375</v>
      </c>
      <c r="S24" s="50"/>
      <c r="T24" s="50"/>
      <c r="U24" s="50">
        <v>0.5</v>
      </c>
      <c r="V24" s="50">
        <f>'2-2-1週報_週別患者数'!V24/6</f>
        <v>0</v>
      </c>
      <c r="W24" s="51">
        <f>'2-2-1週報_週別患者数'!W24/6</f>
        <v>0</v>
      </c>
      <c r="X24" s="13"/>
      <c r="Y24" s="20">
        <v>61</v>
      </c>
      <c r="Z24" s="21">
        <v>37</v>
      </c>
      <c r="AA24" s="21">
        <v>8</v>
      </c>
      <c r="AB24" s="22">
        <v>6</v>
      </c>
    </row>
    <row r="25" spans="1:28" ht="12" customHeight="1">
      <c r="A25" s="18">
        <v>22</v>
      </c>
      <c r="B25" s="19" t="s">
        <v>221</v>
      </c>
      <c r="C25" s="48">
        <v>1.9016393442623</v>
      </c>
      <c r="D25" s="49">
        <v>0.0540540540540541</v>
      </c>
      <c r="E25" s="171">
        <v>1.97297297297297</v>
      </c>
      <c r="F25" s="50">
        <v>2.05405405405405</v>
      </c>
      <c r="G25" s="50">
        <v>5.75675675675676</v>
      </c>
      <c r="H25" s="50">
        <v>4.37837837837838</v>
      </c>
      <c r="I25" s="50">
        <v>0.972972972972973</v>
      </c>
      <c r="J25" s="50">
        <v>0.324324324324324</v>
      </c>
      <c r="K25" s="50">
        <v>0.783783783783784</v>
      </c>
      <c r="L25" s="50">
        <v>0</v>
      </c>
      <c r="M25" s="50">
        <v>0</v>
      </c>
      <c r="N25" s="50">
        <v>4.02702702702703</v>
      </c>
      <c r="O25" s="50">
        <v>0</v>
      </c>
      <c r="P25" s="50">
        <v>1.59459459459459</v>
      </c>
      <c r="Q25" s="49">
        <v>0</v>
      </c>
      <c r="R25" s="51">
        <v>3.75</v>
      </c>
      <c r="S25" s="50">
        <v>0.166666666666667</v>
      </c>
      <c r="T25" s="50">
        <v>0.666666666666667</v>
      </c>
      <c r="U25" s="50">
        <v>0.333333333333333</v>
      </c>
      <c r="V25" s="50">
        <f>'2-2-1週報_週別患者数'!V25/6</f>
        <v>0</v>
      </c>
      <c r="W25" s="51">
        <f>'2-2-1週報_週別患者数'!W25/6</f>
        <v>0</v>
      </c>
      <c r="X25" s="13"/>
      <c r="Y25" s="20">
        <v>61</v>
      </c>
      <c r="Z25" s="21">
        <v>37</v>
      </c>
      <c r="AA25" s="21">
        <v>8</v>
      </c>
      <c r="AB25" s="22">
        <v>6</v>
      </c>
    </row>
    <row r="26" spans="1:28" ht="12" customHeight="1">
      <c r="A26" s="18">
        <v>23</v>
      </c>
      <c r="B26" s="19" t="s">
        <v>222</v>
      </c>
      <c r="C26" s="48">
        <v>0.60655737704918</v>
      </c>
      <c r="D26" s="49">
        <v>0.0540540540540541</v>
      </c>
      <c r="E26" s="171">
        <v>1.86486486486486</v>
      </c>
      <c r="F26" s="50">
        <v>2.64864864864865</v>
      </c>
      <c r="G26" s="50">
        <v>4.97297297297297</v>
      </c>
      <c r="H26" s="50">
        <v>2.24324324324324</v>
      </c>
      <c r="I26" s="50">
        <v>0.810810810810811</v>
      </c>
      <c r="J26" s="50">
        <v>0.297297297297297</v>
      </c>
      <c r="K26" s="50">
        <v>0.891891891891892</v>
      </c>
      <c r="L26" s="50">
        <v>0</v>
      </c>
      <c r="M26" s="50">
        <v>0</v>
      </c>
      <c r="N26" s="50">
        <v>3.64864864864865</v>
      </c>
      <c r="O26" s="50">
        <v>0</v>
      </c>
      <c r="P26" s="50">
        <v>1.64864864864865</v>
      </c>
      <c r="Q26" s="49">
        <v>0</v>
      </c>
      <c r="R26" s="51">
        <v>4.125</v>
      </c>
      <c r="S26" s="50"/>
      <c r="T26" s="50">
        <v>0.333333333333333</v>
      </c>
      <c r="U26" s="50">
        <v>1.16666666666667</v>
      </c>
      <c r="V26" s="50">
        <f>'2-2-1週報_週別患者数'!V26/6</f>
        <v>0</v>
      </c>
      <c r="W26" s="51">
        <f>'2-2-1週報_週別患者数'!W26/6</f>
        <v>0</v>
      </c>
      <c r="X26" s="13"/>
      <c r="Y26" s="20">
        <v>61</v>
      </c>
      <c r="Z26" s="21">
        <v>37</v>
      </c>
      <c r="AA26" s="21">
        <v>8</v>
      </c>
      <c r="AB26" s="22">
        <v>6</v>
      </c>
    </row>
    <row r="27" spans="1:28" ht="12" customHeight="1">
      <c r="A27" s="18">
        <v>24</v>
      </c>
      <c r="B27" s="19" t="s">
        <v>223</v>
      </c>
      <c r="C27" s="48">
        <v>0.311475409836066</v>
      </c>
      <c r="D27" s="49">
        <v>0.0540540540540541</v>
      </c>
      <c r="E27" s="171">
        <v>2.10810810810811</v>
      </c>
      <c r="F27" s="50">
        <v>2.24324324324324</v>
      </c>
      <c r="G27" s="50">
        <v>4.7027027027027</v>
      </c>
      <c r="H27" s="50">
        <v>4.24324324324324</v>
      </c>
      <c r="I27" s="50">
        <v>0.864864864864865</v>
      </c>
      <c r="J27" s="50">
        <v>0.324324324324324</v>
      </c>
      <c r="K27" s="50">
        <v>0.756756756756757</v>
      </c>
      <c r="L27" s="50">
        <v>0</v>
      </c>
      <c r="M27" s="50">
        <v>0</v>
      </c>
      <c r="N27" s="50">
        <v>4.75675675675676</v>
      </c>
      <c r="O27" s="50">
        <v>0</v>
      </c>
      <c r="P27" s="50">
        <v>1.35135135135135</v>
      </c>
      <c r="Q27" s="49">
        <v>0</v>
      </c>
      <c r="R27" s="51">
        <v>3.25</v>
      </c>
      <c r="S27" s="50"/>
      <c r="T27" s="50">
        <v>0.166666666666667</v>
      </c>
      <c r="U27" s="50">
        <v>1.33333333333333</v>
      </c>
      <c r="V27" s="50">
        <f>'2-2-1週報_週別患者数'!V27/6</f>
        <v>0</v>
      </c>
      <c r="W27" s="51">
        <f>'2-2-1週報_週別患者数'!W27/6</f>
        <v>0</v>
      </c>
      <c r="X27" s="13"/>
      <c r="Y27" s="20">
        <v>61</v>
      </c>
      <c r="Z27" s="21">
        <v>37</v>
      </c>
      <c r="AA27" s="21">
        <v>8</v>
      </c>
      <c r="AB27" s="22">
        <v>6</v>
      </c>
    </row>
    <row r="28" spans="1:28" ht="12" customHeight="1">
      <c r="A28" s="18">
        <v>25</v>
      </c>
      <c r="B28" s="19" t="s">
        <v>224</v>
      </c>
      <c r="C28" s="48">
        <v>0.508196721311475</v>
      </c>
      <c r="D28" s="49">
        <v>0.027027027027027</v>
      </c>
      <c r="E28" s="171">
        <v>1.72972972972973</v>
      </c>
      <c r="F28" s="50">
        <v>2.18918918918919</v>
      </c>
      <c r="G28" s="50">
        <v>4.35135135135135</v>
      </c>
      <c r="H28" s="50">
        <v>2.86486486486486</v>
      </c>
      <c r="I28" s="50">
        <v>0.72972972972973</v>
      </c>
      <c r="J28" s="50">
        <v>0.351351351351351</v>
      </c>
      <c r="K28" s="50">
        <v>0.918918918918919</v>
      </c>
      <c r="L28" s="50">
        <v>0</v>
      </c>
      <c r="M28" s="50">
        <v>0</v>
      </c>
      <c r="N28" s="50">
        <v>5.35135135135135</v>
      </c>
      <c r="O28" s="50">
        <v>0</v>
      </c>
      <c r="P28" s="50">
        <v>1.45945945945946</v>
      </c>
      <c r="Q28" s="49">
        <v>0.125</v>
      </c>
      <c r="R28" s="51">
        <v>4.625</v>
      </c>
      <c r="S28" s="50">
        <v>0.166666666666667</v>
      </c>
      <c r="T28" s="50"/>
      <c r="U28" s="50">
        <v>0.333333333333333</v>
      </c>
      <c r="V28" s="50">
        <f>'2-2-1週報_週別患者数'!V28/6</f>
        <v>0</v>
      </c>
      <c r="W28" s="51">
        <f>'2-2-1週報_週別患者数'!W28/6</f>
        <v>0</v>
      </c>
      <c r="X28" s="13"/>
      <c r="Y28" s="20">
        <v>61</v>
      </c>
      <c r="Z28" s="21">
        <v>37</v>
      </c>
      <c r="AA28" s="21">
        <v>8</v>
      </c>
      <c r="AB28" s="22">
        <v>6</v>
      </c>
    </row>
    <row r="29" spans="1:28" ht="12" customHeight="1">
      <c r="A29" s="18">
        <v>26</v>
      </c>
      <c r="B29" s="19" t="s">
        <v>225</v>
      </c>
      <c r="C29" s="48">
        <v>0.409836065573771</v>
      </c>
      <c r="D29" s="49">
        <v>0</v>
      </c>
      <c r="E29" s="171">
        <v>2.54054054054054</v>
      </c>
      <c r="F29" s="50">
        <v>1.43243243243243</v>
      </c>
      <c r="G29" s="50">
        <v>4.43243243243243</v>
      </c>
      <c r="H29" s="50">
        <v>3.37837837837838</v>
      </c>
      <c r="I29" s="50">
        <v>0.837837837837838</v>
      </c>
      <c r="J29" s="50">
        <v>0.72972972972973</v>
      </c>
      <c r="K29" s="50">
        <v>0.891891891891892</v>
      </c>
      <c r="L29" s="50">
        <v>0.027027027027027</v>
      </c>
      <c r="M29" s="50">
        <v>0</v>
      </c>
      <c r="N29" s="50">
        <v>5.78378378378378</v>
      </c>
      <c r="O29" s="50">
        <v>0</v>
      </c>
      <c r="P29" s="50">
        <v>1.45945945945946</v>
      </c>
      <c r="Q29" s="49">
        <v>0</v>
      </c>
      <c r="R29" s="51">
        <v>3.875</v>
      </c>
      <c r="S29" s="50"/>
      <c r="T29" s="50"/>
      <c r="U29" s="50">
        <v>0.5</v>
      </c>
      <c r="V29" s="50">
        <f>'2-2-1週報_週別患者数'!V29/6</f>
        <v>0</v>
      </c>
      <c r="W29" s="51">
        <f>'2-2-1週報_週別患者数'!W29/6</f>
        <v>0</v>
      </c>
      <c r="X29" s="13"/>
      <c r="Y29" s="20">
        <v>61</v>
      </c>
      <c r="Z29" s="21">
        <v>37</v>
      </c>
      <c r="AA29" s="21">
        <v>8</v>
      </c>
      <c r="AB29" s="22">
        <v>6</v>
      </c>
    </row>
    <row r="30" spans="1:28" ht="12" customHeight="1">
      <c r="A30" s="18">
        <v>27</v>
      </c>
      <c r="B30" s="19" t="s">
        <v>226</v>
      </c>
      <c r="C30" s="48">
        <v>0.409836065573771</v>
      </c>
      <c r="D30" s="49">
        <v>0</v>
      </c>
      <c r="E30" s="171">
        <v>2.18918918918919</v>
      </c>
      <c r="F30" s="50">
        <v>1.37837837837838</v>
      </c>
      <c r="G30" s="50">
        <v>5.13513513513514</v>
      </c>
      <c r="H30" s="50">
        <v>2.13513513513514</v>
      </c>
      <c r="I30" s="50">
        <v>0.864864864864865</v>
      </c>
      <c r="J30" s="50">
        <v>0.621621621621622</v>
      </c>
      <c r="K30" s="50">
        <v>1.10810810810811</v>
      </c>
      <c r="L30" s="50">
        <v>0</v>
      </c>
      <c r="M30" s="50">
        <v>0</v>
      </c>
      <c r="N30" s="50">
        <v>7.2972972972973</v>
      </c>
      <c r="O30" s="50">
        <v>0</v>
      </c>
      <c r="P30" s="50">
        <v>1.54054054054054</v>
      </c>
      <c r="Q30" s="49">
        <v>0.25</v>
      </c>
      <c r="R30" s="51">
        <v>3.5</v>
      </c>
      <c r="S30" s="50"/>
      <c r="T30" s="50"/>
      <c r="U30" s="50">
        <v>1.83333333333333</v>
      </c>
      <c r="V30" s="50">
        <f>'2-2-1週報_週別患者数'!V30/6</f>
        <v>0</v>
      </c>
      <c r="W30" s="51">
        <f>'2-2-1週報_週別患者数'!W30/6</f>
        <v>0</v>
      </c>
      <c r="X30" s="13"/>
      <c r="Y30" s="20">
        <v>61</v>
      </c>
      <c r="Z30" s="21">
        <v>37</v>
      </c>
      <c r="AA30" s="21">
        <v>8</v>
      </c>
      <c r="AB30" s="22">
        <v>6</v>
      </c>
    </row>
    <row r="31" spans="1:28" ht="12" customHeight="1">
      <c r="A31" s="18">
        <v>28</v>
      </c>
      <c r="B31" s="19" t="s">
        <v>227</v>
      </c>
      <c r="C31" s="48">
        <v>0.344262295081967</v>
      </c>
      <c r="D31" s="49">
        <v>0.0810810810810811</v>
      </c>
      <c r="E31" s="171">
        <v>1.94594594594595</v>
      </c>
      <c r="F31" s="50">
        <v>1.13513513513514</v>
      </c>
      <c r="G31" s="50">
        <v>4.02702702702703</v>
      </c>
      <c r="H31" s="50">
        <v>1.78378378378378</v>
      </c>
      <c r="I31" s="50">
        <v>1.48648648648649</v>
      </c>
      <c r="J31" s="50">
        <v>0.918918918918919</v>
      </c>
      <c r="K31" s="50">
        <v>1</v>
      </c>
      <c r="L31" s="50">
        <v>0</v>
      </c>
      <c r="M31" s="50">
        <v>0</v>
      </c>
      <c r="N31" s="50">
        <v>6.86486486486486</v>
      </c>
      <c r="O31" s="50">
        <v>0</v>
      </c>
      <c r="P31" s="50">
        <v>1.45945945945946</v>
      </c>
      <c r="Q31" s="49">
        <v>0.125</v>
      </c>
      <c r="R31" s="51">
        <v>5.625</v>
      </c>
      <c r="S31" s="50">
        <v>0.166666666666667</v>
      </c>
      <c r="T31" s="50"/>
      <c r="U31" s="50">
        <v>1.66666666666667</v>
      </c>
      <c r="V31" s="50">
        <f>'2-2-1週報_週別患者数'!V31/6</f>
        <v>0</v>
      </c>
      <c r="W31" s="51">
        <f>'2-2-1週報_週別患者数'!W31/6</f>
        <v>0</v>
      </c>
      <c r="X31" s="13"/>
      <c r="Y31" s="20">
        <v>61</v>
      </c>
      <c r="Z31" s="21">
        <v>37</v>
      </c>
      <c r="AA31" s="21">
        <v>8</v>
      </c>
      <c r="AB31" s="22">
        <v>6</v>
      </c>
    </row>
    <row r="32" spans="1:28" ht="12" customHeight="1">
      <c r="A32" s="18">
        <v>29</v>
      </c>
      <c r="B32" s="19" t="s">
        <v>228</v>
      </c>
      <c r="C32" s="48">
        <v>0.0491803278688525</v>
      </c>
      <c r="D32" s="49">
        <v>0</v>
      </c>
      <c r="E32" s="171">
        <v>1.83783783783784</v>
      </c>
      <c r="F32" s="50">
        <v>0.783783783783784</v>
      </c>
      <c r="G32" s="50">
        <v>3.2972972972973</v>
      </c>
      <c r="H32" s="50">
        <v>1.35135135135135</v>
      </c>
      <c r="I32" s="50">
        <v>0.810810810810811</v>
      </c>
      <c r="J32" s="50">
        <v>0.378378378378378</v>
      </c>
      <c r="K32" s="50">
        <v>1</v>
      </c>
      <c r="L32" s="50">
        <v>0</v>
      </c>
      <c r="M32" s="50">
        <v>0</v>
      </c>
      <c r="N32" s="50">
        <v>4.51351351351351</v>
      </c>
      <c r="O32" s="50">
        <v>0</v>
      </c>
      <c r="P32" s="50">
        <v>1.27027027027027</v>
      </c>
      <c r="Q32" s="49">
        <v>0</v>
      </c>
      <c r="R32" s="51">
        <v>4.5</v>
      </c>
      <c r="S32" s="50"/>
      <c r="T32" s="50"/>
      <c r="U32" s="50">
        <v>1.33333333333333</v>
      </c>
      <c r="V32" s="50">
        <f>'2-2-1週報_週別患者数'!V32/6</f>
        <v>0</v>
      </c>
      <c r="W32" s="51">
        <f>'2-2-1週報_週別患者数'!W32/6</f>
        <v>0</v>
      </c>
      <c r="X32" s="13"/>
      <c r="Y32" s="20">
        <v>61</v>
      </c>
      <c r="Z32" s="21">
        <v>37</v>
      </c>
      <c r="AA32" s="21">
        <v>8</v>
      </c>
      <c r="AB32" s="22">
        <v>6</v>
      </c>
    </row>
    <row r="33" spans="1:28" ht="12" customHeight="1">
      <c r="A33" s="18">
        <v>30</v>
      </c>
      <c r="B33" s="19" t="s">
        <v>229</v>
      </c>
      <c r="C33" s="48">
        <v>0.0819672131147541</v>
      </c>
      <c r="D33" s="49">
        <v>0.108108108108108</v>
      </c>
      <c r="E33" s="171">
        <v>1.37837837837838</v>
      </c>
      <c r="F33" s="50">
        <v>0.594594594594595</v>
      </c>
      <c r="G33" s="50">
        <v>4.21621621621622</v>
      </c>
      <c r="H33" s="50">
        <v>1.62162162162162</v>
      </c>
      <c r="I33" s="50">
        <v>0.918918918918919</v>
      </c>
      <c r="J33" s="50">
        <v>0.108108108108108</v>
      </c>
      <c r="K33" s="50">
        <v>1.32432432432432</v>
      </c>
      <c r="L33" s="50">
        <v>0</v>
      </c>
      <c r="M33" s="50">
        <v>0</v>
      </c>
      <c r="N33" s="50">
        <v>3.62162162162162</v>
      </c>
      <c r="O33" s="50">
        <v>0</v>
      </c>
      <c r="P33" s="50">
        <v>1.2972972972973</v>
      </c>
      <c r="Q33" s="49">
        <v>0</v>
      </c>
      <c r="R33" s="51">
        <v>4.5</v>
      </c>
      <c r="S33" s="50"/>
      <c r="T33" s="50">
        <v>0.166666666666667</v>
      </c>
      <c r="U33" s="50">
        <v>0.666666666666667</v>
      </c>
      <c r="V33" s="50">
        <f>'2-2-1週報_週別患者数'!V33/6</f>
        <v>0</v>
      </c>
      <c r="W33" s="51">
        <f>'2-2-1週報_週別患者数'!W33/6</f>
        <v>0</v>
      </c>
      <c r="X33" s="13"/>
      <c r="Y33" s="20">
        <v>61</v>
      </c>
      <c r="Z33" s="21">
        <v>37</v>
      </c>
      <c r="AA33" s="21">
        <v>8</v>
      </c>
      <c r="AB33" s="22">
        <v>6</v>
      </c>
    </row>
    <row r="34" spans="1:28" ht="12" customHeight="1">
      <c r="A34" s="18">
        <v>31</v>
      </c>
      <c r="B34" s="19" t="s">
        <v>230</v>
      </c>
      <c r="C34" s="48">
        <v>0.0491803278688525</v>
      </c>
      <c r="D34" s="49">
        <v>0.135135135135135</v>
      </c>
      <c r="E34" s="171">
        <v>0.918918918918919</v>
      </c>
      <c r="F34" s="50">
        <v>0.783783783783784</v>
      </c>
      <c r="G34" s="50">
        <v>3.67567567567568</v>
      </c>
      <c r="H34" s="50">
        <v>1.13513513513514</v>
      </c>
      <c r="I34" s="50">
        <v>0.918918918918919</v>
      </c>
      <c r="J34" s="50">
        <v>0.324324324324324</v>
      </c>
      <c r="K34" s="50">
        <v>1.24324324324324</v>
      </c>
      <c r="L34" s="50">
        <v>0</v>
      </c>
      <c r="M34" s="50">
        <v>0</v>
      </c>
      <c r="N34" s="50">
        <v>2.21621621621622</v>
      </c>
      <c r="O34" s="50">
        <v>0</v>
      </c>
      <c r="P34" s="50">
        <v>0.918918918918919</v>
      </c>
      <c r="Q34" s="49">
        <v>0.125</v>
      </c>
      <c r="R34" s="51">
        <v>3.375</v>
      </c>
      <c r="S34" s="50"/>
      <c r="T34" s="50"/>
      <c r="U34" s="50">
        <v>0.666666666666667</v>
      </c>
      <c r="V34" s="50">
        <f>'2-2-1週報_週別患者数'!V34/6</f>
        <v>0</v>
      </c>
      <c r="W34" s="51">
        <f>'2-2-1週報_週別患者数'!W34/6</f>
        <v>0</v>
      </c>
      <c r="X34" s="13"/>
      <c r="Y34" s="20">
        <v>61</v>
      </c>
      <c r="Z34" s="21">
        <v>37</v>
      </c>
      <c r="AA34" s="21">
        <v>8</v>
      </c>
      <c r="AB34" s="22">
        <v>6</v>
      </c>
    </row>
    <row r="35" spans="1:28" ht="12" customHeight="1">
      <c r="A35" s="18">
        <v>32</v>
      </c>
      <c r="B35" s="19" t="s">
        <v>231</v>
      </c>
      <c r="C35" s="48">
        <v>0.0491803278688525</v>
      </c>
      <c r="D35" s="49">
        <v>0.135135135135135</v>
      </c>
      <c r="E35" s="171">
        <v>0.972972972972973</v>
      </c>
      <c r="F35" s="50">
        <v>0.594594594594595</v>
      </c>
      <c r="G35" s="50">
        <v>3.94594594594595</v>
      </c>
      <c r="H35" s="50">
        <v>0.972972972972973</v>
      </c>
      <c r="I35" s="50">
        <v>0.945945945945946</v>
      </c>
      <c r="J35" s="50">
        <v>0.378378378378378</v>
      </c>
      <c r="K35" s="50">
        <v>1.2972972972973</v>
      </c>
      <c r="L35" s="50">
        <v>0</v>
      </c>
      <c r="M35" s="50">
        <v>0</v>
      </c>
      <c r="N35" s="50">
        <v>1.51351351351351</v>
      </c>
      <c r="O35" s="50">
        <v>0</v>
      </c>
      <c r="P35" s="50">
        <v>1.05405405405405</v>
      </c>
      <c r="Q35" s="49">
        <v>0</v>
      </c>
      <c r="R35" s="51">
        <v>3.75</v>
      </c>
      <c r="S35" s="50"/>
      <c r="T35" s="50"/>
      <c r="U35" s="50">
        <v>0.833333333333333</v>
      </c>
      <c r="V35" s="50">
        <f>'2-2-1週報_週別患者数'!V35/6</f>
        <v>0</v>
      </c>
      <c r="W35" s="51">
        <f>'2-2-1週報_週別患者数'!W35/6</f>
        <v>0</v>
      </c>
      <c r="X35" s="13"/>
      <c r="Y35" s="20">
        <v>61</v>
      </c>
      <c r="Z35" s="21">
        <v>37</v>
      </c>
      <c r="AA35" s="21">
        <v>8</v>
      </c>
      <c r="AB35" s="22">
        <v>6</v>
      </c>
    </row>
    <row r="36" spans="1:28" ht="12" customHeight="1">
      <c r="A36" s="18">
        <v>33</v>
      </c>
      <c r="B36" s="19" t="s">
        <v>232</v>
      </c>
      <c r="C36" s="48">
        <v>0</v>
      </c>
      <c r="D36" s="49">
        <v>0.0540540540540541</v>
      </c>
      <c r="E36" s="171">
        <v>0.837837837837838</v>
      </c>
      <c r="F36" s="50">
        <v>0.351351351351351</v>
      </c>
      <c r="G36" s="50">
        <v>4.59459459459459</v>
      </c>
      <c r="H36" s="50">
        <v>1</v>
      </c>
      <c r="I36" s="50">
        <v>0.675675675675676</v>
      </c>
      <c r="J36" s="50">
        <v>0.27027027027027</v>
      </c>
      <c r="K36" s="50">
        <v>1.10810810810811</v>
      </c>
      <c r="L36" s="50">
        <v>0</v>
      </c>
      <c r="M36" s="50">
        <v>0</v>
      </c>
      <c r="N36" s="50">
        <v>1.08108108108108</v>
      </c>
      <c r="O36" s="50">
        <v>0</v>
      </c>
      <c r="P36" s="50">
        <v>0.810810810810811</v>
      </c>
      <c r="Q36" s="49">
        <v>0</v>
      </c>
      <c r="R36" s="51">
        <v>2.5</v>
      </c>
      <c r="S36" s="50"/>
      <c r="T36" s="50"/>
      <c r="U36" s="50">
        <v>1.16666666666667</v>
      </c>
      <c r="V36" s="50">
        <f>'2-2-1週報_週別患者数'!V36/6</f>
        <v>0</v>
      </c>
      <c r="W36" s="51">
        <f>'2-2-1週報_週別患者数'!W36/6</f>
        <v>0</v>
      </c>
      <c r="X36" s="13"/>
      <c r="Y36" s="20">
        <v>61</v>
      </c>
      <c r="Z36" s="21">
        <v>37</v>
      </c>
      <c r="AA36" s="21">
        <v>8</v>
      </c>
      <c r="AB36" s="22">
        <v>6</v>
      </c>
    </row>
    <row r="37" spans="1:28" ht="12" customHeight="1">
      <c r="A37" s="18">
        <v>34</v>
      </c>
      <c r="B37" s="19" t="s">
        <v>233</v>
      </c>
      <c r="C37" s="48">
        <v>0</v>
      </c>
      <c r="D37" s="49">
        <v>0.162162162162162</v>
      </c>
      <c r="E37" s="171">
        <v>0.351351351351351</v>
      </c>
      <c r="F37" s="50">
        <v>0.405405405405405</v>
      </c>
      <c r="G37" s="50">
        <v>4.32432432432432</v>
      </c>
      <c r="H37" s="50">
        <v>1.05405405405405</v>
      </c>
      <c r="I37" s="50">
        <v>0.486486486486487</v>
      </c>
      <c r="J37" s="50">
        <v>0.351351351351351</v>
      </c>
      <c r="K37" s="50">
        <v>1.24324324324324</v>
      </c>
      <c r="L37" s="50">
        <v>0</v>
      </c>
      <c r="M37" s="50">
        <v>0</v>
      </c>
      <c r="N37" s="50">
        <v>0.378378378378378</v>
      </c>
      <c r="O37" s="50">
        <v>0</v>
      </c>
      <c r="P37" s="50">
        <v>0.648648648648649</v>
      </c>
      <c r="Q37" s="49">
        <v>0</v>
      </c>
      <c r="R37" s="51">
        <v>2.875</v>
      </c>
      <c r="S37" s="50"/>
      <c r="T37" s="50"/>
      <c r="U37" s="50">
        <v>0.666666666666667</v>
      </c>
      <c r="V37" s="50">
        <f>'2-2-1週報_週別患者数'!V37/6</f>
        <v>0</v>
      </c>
      <c r="W37" s="51">
        <f>'2-2-1週報_週別患者数'!W37/6</f>
        <v>0</v>
      </c>
      <c r="X37" s="13"/>
      <c r="Y37" s="20">
        <v>61</v>
      </c>
      <c r="Z37" s="21">
        <v>37</v>
      </c>
      <c r="AA37" s="21">
        <v>8</v>
      </c>
      <c r="AB37" s="22">
        <v>6</v>
      </c>
    </row>
    <row r="38" spans="1:28" ht="12" customHeight="1">
      <c r="A38" s="18">
        <v>35</v>
      </c>
      <c r="B38" s="19" t="s">
        <v>234</v>
      </c>
      <c r="C38" s="48">
        <v>0</v>
      </c>
      <c r="D38" s="49">
        <v>0.0540540540540541</v>
      </c>
      <c r="E38" s="171">
        <v>0.378378378378378</v>
      </c>
      <c r="F38" s="50">
        <v>0.216216216216216</v>
      </c>
      <c r="G38" s="50">
        <v>4.56756756756757</v>
      </c>
      <c r="H38" s="50">
        <v>0.486486486486487</v>
      </c>
      <c r="I38" s="50">
        <v>0.891891891891892</v>
      </c>
      <c r="J38" s="50">
        <v>0.162162162162162</v>
      </c>
      <c r="K38" s="50">
        <v>1.37837837837838</v>
      </c>
      <c r="L38" s="50">
        <v>0</v>
      </c>
      <c r="M38" s="50">
        <v>0</v>
      </c>
      <c r="N38" s="50">
        <v>0.621621621621622</v>
      </c>
      <c r="O38" s="50">
        <v>0</v>
      </c>
      <c r="P38" s="50">
        <v>0.540540540540541</v>
      </c>
      <c r="Q38" s="49">
        <v>0</v>
      </c>
      <c r="R38" s="51">
        <v>3.875</v>
      </c>
      <c r="S38" s="50"/>
      <c r="T38" s="50"/>
      <c r="U38" s="50">
        <v>0.666666666666667</v>
      </c>
      <c r="V38" s="50">
        <f>'2-2-1週報_週別患者数'!V38/6</f>
        <v>0</v>
      </c>
      <c r="W38" s="51">
        <f>'2-2-1週報_週別患者数'!W38/6</f>
        <v>0</v>
      </c>
      <c r="X38" s="13"/>
      <c r="Y38" s="20">
        <v>61</v>
      </c>
      <c r="Z38" s="21">
        <v>37</v>
      </c>
      <c r="AA38" s="21">
        <v>8</v>
      </c>
      <c r="AB38" s="22">
        <v>6</v>
      </c>
    </row>
    <row r="39" spans="1:28" ht="12" customHeight="1">
      <c r="A39" s="18">
        <v>36</v>
      </c>
      <c r="B39" s="19" t="s">
        <v>235</v>
      </c>
      <c r="C39" s="48">
        <v>0</v>
      </c>
      <c r="D39" s="49">
        <v>0</v>
      </c>
      <c r="E39" s="171">
        <v>0.297297297297297</v>
      </c>
      <c r="F39" s="50">
        <v>0.567567567567568</v>
      </c>
      <c r="G39" s="50">
        <v>4.10810810810811</v>
      </c>
      <c r="H39" s="50">
        <v>0.648648648648649</v>
      </c>
      <c r="I39" s="50">
        <v>0.891891891891892</v>
      </c>
      <c r="J39" s="50">
        <v>0.459459459459459</v>
      </c>
      <c r="K39" s="50">
        <v>1.37837837837838</v>
      </c>
      <c r="L39" s="50">
        <v>0</v>
      </c>
      <c r="M39" s="50">
        <v>0</v>
      </c>
      <c r="N39" s="50">
        <v>0.459459459459459</v>
      </c>
      <c r="O39" s="50">
        <v>0</v>
      </c>
      <c r="P39" s="50">
        <v>0.810810810810811</v>
      </c>
      <c r="Q39" s="49">
        <v>0</v>
      </c>
      <c r="R39" s="51">
        <v>4.125</v>
      </c>
      <c r="S39" s="50"/>
      <c r="T39" s="50"/>
      <c r="U39" s="50">
        <v>1.33333333333333</v>
      </c>
      <c r="V39" s="50">
        <f>'2-2-1週報_週別患者数'!V39/6</f>
        <v>0</v>
      </c>
      <c r="W39" s="51">
        <f>'2-2-1週報_週別患者数'!W39/6</f>
        <v>0</v>
      </c>
      <c r="X39" s="13"/>
      <c r="Y39" s="20">
        <v>61</v>
      </c>
      <c r="Z39" s="21">
        <v>37</v>
      </c>
      <c r="AA39" s="21">
        <v>8</v>
      </c>
      <c r="AB39" s="22">
        <v>6</v>
      </c>
    </row>
    <row r="40" spans="1:28" ht="12" customHeight="1">
      <c r="A40" s="18">
        <v>37</v>
      </c>
      <c r="B40" s="19" t="s">
        <v>236</v>
      </c>
      <c r="C40" s="48">
        <v>0</v>
      </c>
      <c r="D40" s="49">
        <v>0.0810810810810811</v>
      </c>
      <c r="E40" s="171">
        <v>0.351351351351351</v>
      </c>
      <c r="F40" s="50">
        <v>0.72972972972973</v>
      </c>
      <c r="G40" s="50">
        <v>3.43243243243243</v>
      </c>
      <c r="H40" s="50">
        <v>0.891891891891892</v>
      </c>
      <c r="I40" s="50">
        <v>1.02702702702703</v>
      </c>
      <c r="J40" s="50">
        <v>0.351351351351351</v>
      </c>
      <c r="K40" s="50">
        <v>1.18918918918919</v>
      </c>
      <c r="L40" s="50">
        <v>0</v>
      </c>
      <c r="M40" s="50">
        <v>0</v>
      </c>
      <c r="N40" s="50">
        <v>0.324324324324324</v>
      </c>
      <c r="O40" s="50">
        <v>0</v>
      </c>
      <c r="P40" s="50">
        <v>0.567567567567568</v>
      </c>
      <c r="Q40" s="49">
        <v>0</v>
      </c>
      <c r="R40" s="51">
        <v>4.25</v>
      </c>
      <c r="S40" s="50"/>
      <c r="T40" s="50"/>
      <c r="U40" s="50">
        <v>0.666666666666667</v>
      </c>
      <c r="V40" s="50">
        <f>'2-2-1週報_週別患者数'!V40/6</f>
        <v>0</v>
      </c>
      <c r="W40" s="51">
        <f>'2-2-1週報_週別患者数'!W40/6</f>
        <v>0</v>
      </c>
      <c r="X40" s="13"/>
      <c r="Y40" s="20">
        <v>61</v>
      </c>
      <c r="Z40" s="21">
        <v>37</v>
      </c>
      <c r="AA40" s="21">
        <v>8</v>
      </c>
      <c r="AB40" s="22">
        <v>6</v>
      </c>
    </row>
    <row r="41" spans="1:28" ht="12" customHeight="1">
      <c r="A41" s="18">
        <v>38</v>
      </c>
      <c r="B41" s="19" t="s">
        <v>237</v>
      </c>
      <c r="C41" s="48">
        <v>0.0327868852459016</v>
      </c>
      <c r="D41" s="49">
        <v>0</v>
      </c>
      <c r="E41" s="171">
        <v>0.0540540540540541</v>
      </c>
      <c r="F41" s="50">
        <v>1</v>
      </c>
      <c r="G41" s="50">
        <v>2.48648648648649</v>
      </c>
      <c r="H41" s="50">
        <v>0.810810810810811</v>
      </c>
      <c r="I41" s="50">
        <v>1.10810810810811</v>
      </c>
      <c r="J41" s="50">
        <v>0.108108108108108</v>
      </c>
      <c r="K41" s="50">
        <v>0.945945945945946</v>
      </c>
      <c r="L41" s="50">
        <v>0</v>
      </c>
      <c r="M41" s="50">
        <v>0</v>
      </c>
      <c r="N41" s="50">
        <v>0.189189189189189</v>
      </c>
      <c r="O41" s="50">
        <v>0</v>
      </c>
      <c r="P41" s="50">
        <v>0.567567567567568</v>
      </c>
      <c r="Q41" s="49">
        <v>0</v>
      </c>
      <c r="R41" s="51">
        <v>3.625</v>
      </c>
      <c r="S41" s="50"/>
      <c r="T41" s="50"/>
      <c r="U41" s="50">
        <v>0.333333333333333</v>
      </c>
      <c r="V41" s="50">
        <f>'2-2-1週報_週別患者数'!V41/6</f>
        <v>0</v>
      </c>
      <c r="W41" s="51">
        <f>'2-2-1週報_週別患者数'!W41/6</f>
        <v>0</v>
      </c>
      <c r="X41" s="13"/>
      <c r="Y41" s="20">
        <v>61</v>
      </c>
      <c r="Z41" s="21">
        <v>37</v>
      </c>
      <c r="AA41" s="21">
        <v>8</v>
      </c>
      <c r="AB41" s="22">
        <v>6</v>
      </c>
    </row>
    <row r="42" spans="1:28" ht="12" customHeight="1">
      <c r="A42" s="18">
        <v>39</v>
      </c>
      <c r="B42" s="19" t="s">
        <v>238</v>
      </c>
      <c r="C42" s="48">
        <v>0.0327868852459016</v>
      </c>
      <c r="D42" s="49">
        <v>0.0540540540540541</v>
      </c>
      <c r="E42" s="171">
        <v>0.108108108108108</v>
      </c>
      <c r="F42" s="50">
        <v>0.783783783783784</v>
      </c>
      <c r="G42" s="50">
        <v>4.81081081081081</v>
      </c>
      <c r="H42" s="50">
        <v>0.513513513513513</v>
      </c>
      <c r="I42" s="50">
        <v>0.567567567567568</v>
      </c>
      <c r="J42" s="50">
        <v>0.162162162162162</v>
      </c>
      <c r="K42" s="50">
        <v>1.13513513513514</v>
      </c>
      <c r="L42" s="50">
        <v>0.027027027027027</v>
      </c>
      <c r="M42" s="50">
        <v>0</v>
      </c>
      <c r="N42" s="50">
        <v>0.162162162162162</v>
      </c>
      <c r="O42" s="50">
        <v>0</v>
      </c>
      <c r="P42" s="50">
        <v>0.702702702702703</v>
      </c>
      <c r="Q42" s="49">
        <v>0</v>
      </c>
      <c r="R42" s="51">
        <v>6.625</v>
      </c>
      <c r="S42" s="50"/>
      <c r="T42" s="50"/>
      <c r="U42" s="50">
        <v>0.666666666666667</v>
      </c>
      <c r="V42" s="50">
        <f>'2-2-1週報_週別患者数'!V42/6</f>
        <v>0</v>
      </c>
      <c r="W42" s="51">
        <f>'2-2-1週報_週別患者数'!W42/6</f>
        <v>0</v>
      </c>
      <c r="X42" s="13"/>
      <c r="Y42" s="20">
        <v>61</v>
      </c>
      <c r="Z42" s="21">
        <v>37</v>
      </c>
      <c r="AA42" s="21">
        <v>8</v>
      </c>
      <c r="AB42" s="22">
        <v>6</v>
      </c>
    </row>
    <row r="43" spans="1:28" ht="12" customHeight="1">
      <c r="A43" s="18">
        <v>40</v>
      </c>
      <c r="B43" s="19" t="s">
        <v>239</v>
      </c>
      <c r="C43" s="48">
        <v>0</v>
      </c>
      <c r="D43" s="49">
        <v>0.108108108108108</v>
      </c>
      <c r="E43" s="171">
        <v>0.0810810810810811</v>
      </c>
      <c r="F43" s="50">
        <v>1.13513513513514</v>
      </c>
      <c r="G43" s="50">
        <v>4.89189189189189</v>
      </c>
      <c r="H43" s="50">
        <v>0.567567567567568</v>
      </c>
      <c r="I43" s="50">
        <v>0.621621621621622</v>
      </c>
      <c r="J43" s="50">
        <v>0.189189189189189</v>
      </c>
      <c r="K43" s="50">
        <v>1.2972972972973</v>
      </c>
      <c r="L43" s="50">
        <v>0</v>
      </c>
      <c r="M43" s="50">
        <v>0</v>
      </c>
      <c r="N43" s="50">
        <v>0.108108108108108</v>
      </c>
      <c r="O43" s="50">
        <v>0</v>
      </c>
      <c r="P43" s="50">
        <v>0.378378378378378</v>
      </c>
      <c r="Q43" s="49">
        <v>0</v>
      </c>
      <c r="R43" s="51">
        <v>5.875</v>
      </c>
      <c r="S43" s="50"/>
      <c r="T43" s="50">
        <v>0.166666666666667</v>
      </c>
      <c r="U43" s="50">
        <v>0.666666666666667</v>
      </c>
      <c r="V43" s="50">
        <f>'2-2-1週報_週別患者数'!V43/6</f>
        <v>0</v>
      </c>
      <c r="W43" s="51">
        <f>'2-2-1週報_週別患者数'!W43/6</f>
        <v>0</v>
      </c>
      <c r="X43" s="13"/>
      <c r="Y43" s="20">
        <v>61</v>
      </c>
      <c r="Z43" s="21">
        <v>37</v>
      </c>
      <c r="AA43" s="21">
        <v>8</v>
      </c>
      <c r="AB43" s="22">
        <v>6</v>
      </c>
    </row>
    <row r="44" spans="1:28" ht="12" customHeight="1">
      <c r="A44" s="18">
        <v>41</v>
      </c>
      <c r="B44" s="19" t="s">
        <v>240</v>
      </c>
      <c r="C44" s="48">
        <v>0</v>
      </c>
      <c r="D44" s="49">
        <v>0.027027027027027</v>
      </c>
      <c r="E44" s="171">
        <v>0.108108108108108</v>
      </c>
      <c r="F44" s="50">
        <v>0.918918918918919</v>
      </c>
      <c r="G44" s="50">
        <v>4.48648648648649</v>
      </c>
      <c r="H44" s="50">
        <v>0.486486486486487</v>
      </c>
      <c r="I44" s="50">
        <v>0.459459459459459</v>
      </c>
      <c r="J44" s="50">
        <v>0.216216216216216</v>
      </c>
      <c r="K44" s="50">
        <v>0.756756756756757</v>
      </c>
      <c r="L44" s="50">
        <v>0</v>
      </c>
      <c r="M44" s="50">
        <v>0</v>
      </c>
      <c r="N44" s="50">
        <v>0.0540540540540541</v>
      </c>
      <c r="O44" s="50">
        <v>0</v>
      </c>
      <c r="P44" s="50">
        <v>0.459459459459459</v>
      </c>
      <c r="Q44" s="49">
        <v>0</v>
      </c>
      <c r="R44" s="51">
        <v>4.5</v>
      </c>
      <c r="S44" s="50"/>
      <c r="T44" s="50"/>
      <c r="U44" s="50">
        <v>0.333333333333333</v>
      </c>
      <c r="V44" s="50">
        <f>'2-2-1週報_週別患者数'!V44/6</f>
        <v>0</v>
      </c>
      <c r="W44" s="51">
        <f>'2-2-1週報_週別患者数'!W44/6</f>
        <v>0</v>
      </c>
      <c r="X44" s="13"/>
      <c r="Y44" s="20">
        <v>61</v>
      </c>
      <c r="Z44" s="21">
        <v>37</v>
      </c>
      <c r="AA44" s="21">
        <v>8</v>
      </c>
      <c r="AB44" s="22">
        <v>6</v>
      </c>
    </row>
    <row r="45" spans="1:28" ht="12" customHeight="1">
      <c r="A45" s="18">
        <v>42</v>
      </c>
      <c r="B45" s="19" t="s">
        <v>241</v>
      </c>
      <c r="C45" s="48">
        <v>0</v>
      </c>
      <c r="D45" s="49">
        <v>0.0810810810810811</v>
      </c>
      <c r="E45" s="171">
        <v>0.108108108108108</v>
      </c>
      <c r="F45" s="50">
        <v>0.972972972972973</v>
      </c>
      <c r="G45" s="50">
        <v>4.35135135135135</v>
      </c>
      <c r="H45" s="50">
        <v>0.756756756756757</v>
      </c>
      <c r="I45" s="50">
        <v>0.702702702702703</v>
      </c>
      <c r="J45" s="50">
        <v>0.189189189189189</v>
      </c>
      <c r="K45" s="50">
        <v>0.756756756756757</v>
      </c>
      <c r="L45" s="50">
        <v>0.027027027027027</v>
      </c>
      <c r="M45" s="50">
        <v>0</v>
      </c>
      <c r="N45" s="50">
        <v>0.0540540540540541</v>
      </c>
      <c r="O45" s="50">
        <v>0</v>
      </c>
      <c r="P45" s="50">
        <v>0.621621621621622</v>
      </c>
      <c r="Q45" s="49">
        <v>0</v>
      </c>
      <c r="R45" s="51">
        <v>3.5</v>
      </c>
      <c r="S45" s="50"/>
      <c r="T45" s="50"/>
      <c r="U45" s="50">
        <v>0.333333333333333</v>
      </c>
      <c r="V45" s="50">
        <f>'2-2-1週報_週別患者数'!V45/6</f>
        <v>0</v>
      </c>
      <c r="W45" s="51">
        <f>'2-2-1週報_週別患者数'!W45/6</f>
        <v>0</v>
      </c>
      <c r="X45" s="13"/>
      <c r="Y45" s="20">
        <v>61</v>
      </c>
      <c r="Z45" s="21">
        <v>37</v>
      </c>
      <c r="AA45" s="21">
        <v>8</v>
      </c>
      <c r="AB45" s="22">
        <v>6</v>
      </c>
    </row>
    <row r="46" spans="1:28" ht="12" customHeight="1">
      <c r="A46" s="18">
        <v>43</v>
      </c>
      <c r="B46" s="19" t="s">
        <v>242</v>
      </c>
      <c r="C46" s="48">
        <v>0</v>
      </c>
      <c r="D46" s="49">
        <v>0.135135135135135</v>
      </c>
      <c r="E46" s="171">
        <v>0.0810810810810811</v>
      </c>
      <c r="F46" s="50">
        <v>1.16216216216216</v>
      </c>
      <c r="G46" s="50">
        <v>5.75675675675676</v>
      </c>
      <c r="H46" s="50">
        <v>0.702702702702703</v>
      </c>
      <c r="I46" s="50">
        <v>0.594594594594595</v>
      </c>
      <c r="J46" s="50">
        <v>0.432432432432432</v>
      </c>
      <c r="K46" s="50">
        <v>1</v>
      </c>
      <c r="L46" s="50">
        <v>0</v>
      </c>
      <c r="M46" s="50">
        <v>0</v>
      </c>
      <c r="N46" s="50">
        <v>0.0540540540540541</v>
      </c>
      <c r="O46" s="50">
        <v>0</v>
      </c>
      <c r="P46" s="50">
        <v>0.486486486486487</v>
      </c>
      <c r="Q46" s="49">
        <v>0</v>
      </c>
      <c r="R46" s="51">
        <v>4</v>
      </c>
      <c r="S46" s="50"/>
      <c r="T46" s="50">
        <v>0.5</v>
      </c>
      <c r="U46" s="50">
        <v>0.333333333333333</v>
      </c>
      <c r="V46" s="50">
        <f>'2-2-1週報_週別患者数'!V46/6</f>
        <v>0</v>
      </c>
      <c r="W46" s="51">
        <f>'2-2-1週報_週別患者数'!W46/6</f>
        <v>0</v>
      </c>
      <c r="X46" s="13"/>
      <c r="Y46" s="20">
        <v>61</v>
      </c>
      <c r="Z46" s="21">
        <v>37</v>
      </c>
      <c r="AA46" s="21">
        <v>8</v>
      </c>
      <c r="AB46" s="22">
        <v>6</v>
      </c>
    </row>
    <row r="47" spans="1:28" ht="12" customHeight="1">
      <c r="A47" s="18">
        <v>44</v>
      </c>
      <c r="B47" s="19" t="s">
        <v>243</v>
      </c>
      <c r="C47" s="48">
        <v>0</v>
      </c>
      <c r="D47" s="49">
        <v>0.0810810810810811</v>
      </c>
      <c r="E47" s="171">
        <v>0.0810810810810811</v>
      </c>
      <c r="F47" s="50">
        <v>1.40540540540541</v>
      </c>
      <c r="G47" s="50">
        <v>5.56756756756757</v>
      </c>
      <c r="H47" s="50">
        <v>0.891891891891892</v>
      </c>
      <c r="I47" s="50">
        <v>0.675675675675676</v>
      </c>
      <c r="J47" s="50">
        <v>0.297297297297297</v>
      </c>
      <c r="K47" s="50">
        <v>0.702702702702703</v>
      </c>
      <c r="L47" s="50">
        <v>0.027027027027027</v>
      </c>
      <c r="M47" s="50">
        <v>0</v>
      </c>
      <c r="N47" s="50">
        <v>0.189189189189189</v>
      </c>
      <c r="O47" s="50">
        <v>0</v>
      </c>
      <c r="P47" s="50">
        <v>0.513513513513513</v>
      </c>
      <c r="Q47" s="49">
        <v>0</v>
      </c>
      <c r="R47" s="51">
        <v>3.125</v>
      </c>
      <c r="S47" s="50"/>
      <c r="T47" s="50"/>
      <c r="U47" s="50">
        <v>1.5</v>
      </c>
      <c r="V47" s="50">
        <f>'2-2-1週報_週別患者数'!V47/6</f>
        <v>0</v>
      </c>
      <c r="W47" s="51">
        <f>'2-2-1週報_週別患者数'!W47/6</f>
        <v>0</v>
      </c>
      <c r="X47" s="13"/>
      <c r="Y47" s="20">
        <v>61</v>
      </c>
      <c r="Z47" s="21">
        <v>37</v>
      </c>
      <c r="AA47" s="21">
        <v>8</v>
      </c>
      <c r="AB47" s="22">
        <v>6</v>
      </c>
    </row>
    <row r="48" spans="1:28" ht="12" customHeight="1">
      <c r="A48" s="18">
        <v>45</v>
      </c>
      <c r="B48" s="19" t="s">
        <v>244</v>
      </c>
      <c r="C48" s="48">
        <v>0</v>
      </c>
      <c r="D48" s="49">
        <v>0.108108108108108</v>
      </c>
      <c r="E48" s="171">
        <v>0.0540540540540541</v>
      </c>
      <c r="F48" s="50">
        <v>1.67567567567568</v>
      </c>
      <c r="G48" s="50">
        <v>8.24324324324324</v>
      </c>
      <c r="H48" s="50">
        <v>0.864864864864865</v>
      </c>
      <c r="I48" s="50">
        <v>0.702702702702703</v>
      </c>
      <c r="J48" s="50">
        <v>0.648648648648649</v>
      </c>
      <c r="K48" s="50">
        <v>1</v>
      </c>
      <c r="L48" s="50">
        <v>0</v>
      </c>
      <c r="M48" s="50">
        <v>0</v>
      </c>
      <c r="N48" s="50">
        <v>0.027027027027027</v>
      </c>
      <c r="O48" s="50">
        <v>0</v>
      </c>
      <c r="P48" s="50">
        <v>0.378378378378378</v>
      </c>
      <c r="Q48" s="49">
        <v>0</v>
      </c>
      <c r="R48" s="51">
        <v>3.125</v>
      </c>
      <c r="S48" s="50"/>
      <c r="T48" s="50"/>
      <c r="U48" s="50">
        <v>2.16666666666667</v>
      </c>
      <c r="V48" s="50">
        <f>'2-2-1週報_週別患者数'!V48/6</f>
        <v>0</v>
      </c>
      <c r="W48" s="51">
        <f>'2-2-1週報_週別患者数'!W48/6</f>
        <v>0</v>
      </c>
      <c r="X48" s="13"/>
      <c r="Y48" s="20">
        <v>61</v>
      </c>
      <c r="Z48" s="21">
        <v>37</v>
      </c>
      <c r="AA48" s="21">
        <v>8</v>
      </c>
      <c r="AB48" s="22">
        <v>6</v>
      </c>
    </row>
    <row r="49" spans="1:28" ht="12" customHeight="1">
      <c r="A49" s="18">
        <v>46</v>
      </c>
      <c r="B49" s="19" t="s">
        <v>245</v>
      </c>
      <c r="C49" s="48">
        <v>0</v>
      </c>
      <c r="D49" s="49">
        <v>0.108108108108108</v>
      </c>
      <c r="E49" s="171">
        <v>0.0540540540540541</v>
      </c>
      <c r="F49" s="50">
        <v>2.10810810810811</v>
      </c>
      <c r="G49" s="50">
        <v>14.8648648648649</v>
      </c>
      <c r="H49" s="50">
        <v>1.75675675675676</v>
      </c>
      <c r="I49" s="50">
        <v>0.783783783783784</v>
      </c>
      <c r="J49" s="50">
        <v>0.162162162162162</v>
      </c>
      <c r="K49" s="50">
        <v>0.864864864864865</v>
      </c>
      <c r="L49" s="50">
        <v>0</v>
      </c>
      <c r="M49" s="50">
        <v>0</v>
      </c>
      <c r="N49" s="50">
        <v>0.0540540540540541</v>
      </c>
      <c r="O49" s="50">
        <v>0</v>
      </c>
      <c r="P49" s="50">
        <v>0.513513513513513</v>
      </c>
      <c r="Q49" s="49">
        <v>0</v>
      </c>
      <c r="R49" s="51">
        <v>3.375</v>
      </c>
      <c r="S49" s="50"/>
      <c r="T49" s="50"/>
      <c r="U49" s="50">
        <v>1.33333333333333</v>
      </c>
      <c r="V49" s="50">
        <f>'2-2-1週報_週別患者数'!V49/6</f>
        <v>0</v>
      </c>
      <c r="W49" s="51">
        <f>'2-2-1週報_週別患者数'!W49/6</f>
        <v>0</v>
      </c>
      <c r="X49" s="13"/>
      <c r="Y49" s="20">
        <v>61</v>
      </c>
      <c r="Z49" s="21">
        <v>37</v>
      </c>
      <c r="AA49" s="21">
        <v>8</v>
      </c>
      <c r="AB49" s="22">
        <v>6</v>
      </c>
    </row>
    <row r="50" spans="1:28" ht="12" customHeight="1">
      <c r="A50" s="18">
        <v>47</v>
      </c>
      <c r="B50" s="19" t="s">
        <v>246</v>
      </c>
      <c r="C50" s="48">
        <v>0</v>
      </c>
      <c r="D50" s="49">
        <v>0.0810810810810811</v>
      </c>
      <c r="E50" s="171">
        <v>0.189189189189189</v>
      </c>
      <c r="F50" s="50">
        <v>2.16216216216216</v>
      </c>
      <c r="G50" s="50">
        <v>21.9459459459459</v>
      </c>
      <c r="H50" s="50">
        <v>1.35135135135135</v>
      </c>
      <c r="I50" s="50">
        <v>0.675675675675676</v>
      </c>
      <c r="J50" s="50">
        <v>0.405405405405405</v>
      </c>
      <c r="K50" s="50">
        <v>1.10810810810811</v>
      </c>
      <c r="L50" s="50">
        <v>0</v>
      </c>
      <c r="M50" s="50">
        <v>0</v>
      </c>
      <c r="N50" s="50">
        <v>0.0540540540540541</v>
      </c>
      <c r="O50" s="50">
        <v>0</v>
      </c>
      <c r="P50" s="50">
        <v>0.540540540540541</v>
      </c>
      <c r="Q50" s="49">
        <v>0</v>
      </c>
      <c r="R50" s="51">
        <v>1.875</v>
      </c>
      <c r="S50" s="50"/>
      <c r="T50" s="50"/>
      <c r="U50" s="50">
        <v>1</v>
      </c>
      <c r="V50" s="50">
        <f>'2-2-1週報_週別患者数'!V50/6</f>
        <v>0</v>
      </c>
      <c r="W50" s="51">
        <f>'2-2-1週報_週別患者数'!W50/6</f>
        <v>0</v>
      </c>
      <c r="X50" s="13"/>
      <c r="Y50" s="20">
        <v>61</v>
      </c>
      <c r="Z50" s="21">
        <v>37</v>
      </c>
      <c r="AA50" s="21">
        <v>8</v>
      </c>
      <c r="AB50" s="22">
        <v>6</v>
      </c>
    </row>
    <row r="51" spans="1:28" ht="12" customHeight="1">
      <c r="A51" s="18">
        <v>48</v>
      </c>
      <c r="B51" s="19" t="s">
        <v>247</v>
      </c>
      <c r="C51" s="48">
        <v>0.0163934426229508</v>
      </c>
      <c r="D51" s="49">
        <v>0.189189189189189</v>
      </c>
      <c r="E51" s="171">
        <v>0.243243243243243</v>
      </c>
      <c r="F51" s="50">
        <v>1.83783783783784</v>
      </c>
      <c r="G51" s="50">
        <v>30.0810810810811</v>
      </c>
      <c r="H51" s="50">
        <v>2.32432432432432</v>
      </c>
      <c r="I51" s="50">
        <v>0.594594594594595</v>
      </c>
      <c r="J51" s="50">
        <v>0.540540540540541</v>
      </c>
      <c r="K51" s="50">
        <v>0.972972972972973</v>
      </c>
      <c r="L51" s="50">
        <v>0</v>
      </c>
      <c r="M51" s="50">
        <v>0</v>
      </c>
      <c r="N51" s="50">
        <v>0.0540540540540541</v>
      </c>
      <c r="O51" s="50">
        <v>0</v>
      </c>
      <c r="P51" s="50">
        <v>0.486486486486487</v>
      </c>
      <c r="Q51" s="49">
        <v>0</v>
      </c>
      <c r="R51" s="51">
        <v>2.125</v>
      </c>
      <c r="S51" s="50"/>
      <c r="T51" s="50"/>
      <c r="U51" s="50">
        <v>1.33333333333333</v>
      </c>
      <c r="V51" s="50">
        <f>'2-2-1週報_週別患者数'!V51/6</f>
        <v>0</v>
      </c>
      <c r="W51" s="51">
        <f>'2-2-1週報_週別患者数'!W51/6</f>
        <v>0</v>
      </c>
      <c r="X51" s="13"/>
      <c r="Y51" s="20">
        <v>61</v>
      </c>
      <c r="Z51" s="21">
        <v>37</v>
      </c>
      <c r="AA51" s="21">
        <v>8</v>
      </c>
      <c r="AB51" s="22">
        <v>6</v>
      </c>
    </row>
    <row r="52" spans="1:28" ht="12" customHeight="1">
      <c r="A52" s="18">
        <v>49</v>
      </c>
      <c r="B52" s="19" t="s">
        <v>248</v>
      </c>
      <c r="C52" s="48">
        <v>0</v>
      </c>
      <c r="D52" s="49">
        <v>0.324324324324324</v>
      </c>
      <c r="E52" s="171">
        <v>0.108108108108108</v>
      </c>
      <c r="F52" s="50">
        <v>2.13513513513514</v>
      </c>
      <c r="G52" s="50">
        <v>37.1891891891892</v>
      </c>
      <c r="H52" s="50">
        <v>2.27027027027027</v>
      </c>
      <c r="I52" s="50">
        <v>0.540540540540541</v>
      </c>
      <c r="J52" s="50">
        <v>0.459459459459459</v>
      </c>
      <c r="K52" s="50">
        <v>0.972972972972973</v>
      </c>
      <c r="L52" s="50">
        <v>0</v>
      </c>
      <c r="M52" s="50">
        <v>0</v>
      </c>
      <c r="N52" s="50">
        <v>0.027027027027027</v>
      </c>
      <c r="O52" s="50">
        <v>0</v>
      </c>
      <c r="P52" s="50">
        <v>0.513513513513513</v>
      </c>
      <c r="Q52" s="49">
        <v>0</v>
      </c>
      <c r="R52" s="51">
        <v>2.875</v>
      </c>
      <c r="S52" s="50"/>
      <c r="T52" s="50"/>
      <c r="U52" s="50">
        <v>1.5</v>
      </c>
      <c r="V52" s="50">
        <f>'2-2-1週報_週別患者数'!V52/6</f>
        <v>0</v>
      </c>
      <c r="W52" s="51">
        <f>'2-2-1週報_週別患者数'!W52/6</f>
        <v>0</v>
      </c>
      <c r="X52" s="13"/>
      <c r="Y52" s="20">
        <v>61</v>
      </c>
      <c r="Z52" s="21">
        <v>37</v>
      </c>
      <c r="AA52" s="21">
        <v>8</v>
      </c>
      <c r="AB52" s="22">
        <v>6</v>
      </c>
    </row>
    <row r="53" spans="1:28" ht="12" customHeight="1">
      <c r="A53" s="18">
        <v>50</v>
      </c>
      <c r="B53" s="19" t="s">
        <v>249</v>
      </c>
      <c r="C53" s="48">
        <v>0</v>
      </c>
      <c r="D53" s="49">
        <v>0.324324324324324</v>
      </c>
      <c r="E53" s="171">
        <v>0.135135135135135</v>
      </c>
      <c r="F53" s="50">
        <v>3.10810810810811</v>
      </c>
      <c r="G53" s="50">
        <v>36.1081081081081</v>
      </c>
      <c r="H53" s="50">
        <v>2.40540540540541</v>
      </c>
      <c r="I53" s="50">
        <v>0.432432432432432</v>
      </c>
      <c r="J53" s="50">
        <v>0.324324324324324</v>
      </c>
      <c r="K53" s="50">
        <v>1.10810810810811</v>
      </c>
      <c r="L53" s="50">
        <v>0</v>
      </c>
      <c r="M53" s="50">
        <v>0</v>
      </c>
      <c r="N53" s="50">
        <v>0</v>
      </c>
      <c r="O53" s="50">
        <v>0</v>
      </c>
      <c r="P53" s="50">
        <v>1.10810810810811</v>
      </c>
      <c r="Q53" s="49">
        <v>0.125</v>
      </c>
      <c r="R53" s="51">
        <v>2.5</v>
      </c>
      <c r="S53" s="50"/>
      <c r="T53" s="50"/>
      <c r="U53" s="50">
        <v>1.33333333333333</v>
      </c>
      <c r="V53" s="50">
        <f>'2-2-1週報_週別患者数'!V53/6</f>
        <v>0</v>
      </c>
      <c r="W53" s="51">
        <f>'2-2-1週報_週別患者数'!W53/6</f>
        <v>0</v>
      </c>
      <c r="X53" s="13"/>
      <c r="Y53" s="20">
        <v>61</v>
      </c>
      <c r="Z53" s="21">
        <v>37</v>
      </c>
      <c r="AA53" s="21">
        <v>8</v>
      </c>
      <c r="AB53" s="22">
        <v>6</v>
      </c>
    </row>
    <row r="54" spans="1:28" ht="12" customHeight="1">
      <c r="A54" s="18">
        <v>51</v>
      </c>
      <c r="B54" s="19" t="s">
        <v>250</v>
      </c>
      <c r="C54" s="48">
        <v>0</v>
      </c>
      <c r="D54" s="49">
        <v>0.351351351351351</v>
      </c>
      <c r="E54" s="171">
        <v>0.189189189189189</v>
      </c>
      <c r="F54" s="50">
        <v>2.59459459459459</v>
      </c>
      <c r="G54" s="50">
        <v>22.5675675675676</v>
      </c>
      <c r="H54" s="50">
        <v>3.24324324324324</v>
      </c>
      <c r="I54" s="50">
        <v>0.351351351351351</v>
      </c>
      <c r="J54" s="50">
        <v>0.675675675675676</v>
      </c>
      <c r="K54" s="50">
        <v>1.18918918918919</v>
      </c>
      <c r="L54" s="50">
        <v>0.027027027027027</v>
      </c>
      <c r="M54" s="50">
        <v>0</v>
      </c>
      <c r="N54" s="50">
        <v>0</v>
      </c>
      <c r="O54" s="50">
        <v>0</v>
      </c>
      <c r="P54" s="50">
        <v>0.702702702702703</v>
      </c>
      <c r="Q54" s="49">
        <v>0</v>
      </c>
      <c r="R54" s="51">
        <v>2.75</v>
      </c>
      <c r="S54" s="50"/>
      <c r="T54" s="50"/>
      <c r="U54" s="50">
        <v>1.33333333333333</v>
      </c>
      <c r="V54" s="50">
        <f>'2-2-1週報_週別患者数'!V54/6</f>
        <v>0</v>
      </c>
      <c r="W54" s="51">
        <f>'2-2-1週報_週別患者数'!W54/6</f>
        <v>0</v>
      </c>
      <c r="X54" s="13"/>
      <c r="Y54" s="20">
        <v>61</v>
      </c>
      <c r="Z54" s="21">
        <v>37</v>
      </c>
      <c r="AA54" s="21">
        <v>8</v>
      </c>
      <c r="AB54" s="22">
        <v>6</v>
      </c>
    </row>
    <row r="55" spans="1:28" ht="13.5" customHeight="1" thickBot="1">
      <c r="A55" s="18">
        <v>52</v>
      </c>
      <c r="B55" s="160" t="s">
        <v>251</v>
      </c>
      <c r="C55" s="48">
        <v>0.0491803278688525</v>
      </c>
      <c r="D55" s="49">
        <v>0.756756756756757</v>
      </c>
      <c r="E55" s="171">
        <v>0.27027027027027</v>
      </c>
      <c r="F55" s="50">
        <v>3.02702702702703</v>
      </c>
      <c r="G55" s="50">
        <v>17.9189189189189</v>
      </c>
      <c r="H55" s="50">
        <v>4.05405405405405</v>
      </c>
      <c r="I55" s="50">
        <v>0.405405405405405</v>
      </c>
      <c r="J55" s="50">
        <v>0.567567567567568</v>
      </c>
      <c r="K55" s="50">
        <v>0.945945945945946</v>
      </c>
      <c r="L55" s="50">
        <v>0.0540540540540541</v>
      </c>
      <c r="M55" s="50">
        <v>0</v>
      </c>
      <c r="N55" s="50">
        <v>0.027027027027027</v>
      </c>
      <c r="O55" s="50">
        <v>0</v>
      </c>
      <c r="P55" s="50">
        <v>1.08108108108108</v>
      </c>
      <c r="Q55" s="49">
        <v>0</v>
      </c>
      <c r="R55" s="51">
        <v>1.75</v>
      </c>
      <c r="S55" s="50"/>
      <c r="T55" s="50"/>
      <c r="U55" s="50">
        <v>0.833333333333333</v>
      </c>
      <c r="V55" s="50">
        <f>'2-2-1週報_週別患者数'!V55/6</f>
        <v>0</v>
      </c>
      <c r="W55" s="51">
        <f>'2-2-1週報_週別患者数'!W55/6</f>
        <v>0</v>
      </c>
      <c r="X55" s="13"/>
      <c r="Y55" s="195">
        <v>61</v>
      </c>
      <c r="Z55" s="196">
        <v>37</v>
      </c>
      <c r="AA55" s="196">
        <v>8</v>
      </c>
      <c r="AB55" s="197">
        <v>6</v>
      </c>
    </row>
    <row r="56" spans="1:28" ht="14.25" customHeight="1" thickTop="1">
      <c r="A56" s="218" t="s">
        <v>5</v>
      </c>
      <c r="B56" s="219"/>
      <c r="C56" s="130">
        <f>SUM('2-2-1週報_週別患者数'!C4:C55)/61</f>
        <v>284.7049180327869</v>
      </c>
      <c r="D56" s="131">
        <f>SUM('2-2-1週報_週別患者数'!D4:D55)/37</f>
        <v>8</v>
      </c>
      <c r="E56" s="172">
        <f>SUM('2-2-1週報_週別患者数'!E4:E55)/37</f>
        <v>36.13513513513514</v>
      </c>
      <c r="F56" s="132">
        <f>SUM('2-2-1週報_週別患者数'!F4:F55)/37</f>
        <v>72.1891891891892</v>
      </c>
      <c r="G56" s="132">
        <f>SUM('2-2-1週報_週別患者数'!G4:G55)/37</f>
        <v>537.8648648648649</v>
      </c>
      <c r="H56" s="132">
        <f>SUM('2-2-1週報_週別患者数'!H4:H55)/37</f>
        <v>114.72972972972973</v>
      </c>
      <c r="I56" s="132">
        <f>SUM('2-2-1週報_週別患者数'!I4:I55)/37</f>
        <v>26.62162162162162</v>
      </c>
      <c r="J56" s="132">
        <f>SUM('2-2-1週報_週別患者数'!J4:J55)/37</f>
        <v>13.891891891891891</v>
      </c>
      <c r="K56" s="132">
        <f>SUM('2-2-1週報_週別患者数'!K4:K55)/37</f>
        <v>52.37837837837838</v>
      </c>
      <c r="L56" s="132">
        <f>SUM('2-2-1週報_週別患者数'!L4:L55)/37</f>
        <v>0.2702702702702703</v>
      </c>
      <c r="M56" s="132">
        <f>SUM('2-2-1週報_週別患者数'!M4:M55)/37</f>
        <v>0</v>
      </c>
      <c r="N56" s="132">
        <f>SUM('2-2-1週報_週別患者数'!N4:N55)/37</f>
        <v>62.91891891891892</v>
      </c>
      <c r="O56" s="132">
        <f>SUM('2-2-1週報_週別患者数'!O4:O55)/37</f>
        <v>0</v>
      </c>
      <c r="P56" s="132">
        <f>SUM('2-2-1週報_週別患者数'!P4:P55)/37</f>
        <v>60.486486486486484</v>
      </c>
      <c r="Q56" s="131">
        <f>SUM('2-2-1週報_週別患者数'!Q4:Q55)/8</f>
        <v>1.875</v>
      </c>
      <c r="R56" s="133">
        <f>SUM('2-2-1週報_週別患者数'!R4:R55)/8</f>
        <v>166.25</v>
      </c>
      <c r="S56" s="132">
        <f>'2-2-1週報_週別患者数'!S56/6</f>
        <v>1</v>
      </c>
      <c r="T56" s="132">
        <f>'2-2-1週報_週別患者数'!T56/6</f>
        <v>3.1666666666666665</v>
      </c>
      <c r="U56" s="132">
        <f>'2-2-1週報_週別患者数'!U56/6</f>
        <v>45.5</v>
      </c>
      <c r="V56" s="132">
        <f>'2-2-1週報_週別患者数'!V56/6</f>
        <v>0</v>
      </c>
      <c r="W56" s="133">
        <f>'2-2-1週報_週別患者数'!W56/6</f>
        <v>0</v>
      </c>
      <c r="X56" s="23"/>
      <c r="Y56" s="23"/>
      <c r="Z56" s="23"/>
      <c r="AA56" s="23"/>
      <c r="AB56" s="23"/>
    </row>
    <row r="57" spans="1:28" s="17" customFormat="1" ht="14.25" customHeight="1">
      <c r="A57" s="210" t="s">
        <v>145</v>
      </c>
      <c r="B57" s="211"/>
      <c r="C57" s="134">
        <f>'2-2-1週報_週別患者数'!C57/61</f>
        <v>144.52459016393442</v>
      </c>
      <c r="D57" s="135">
        <f>'2-2-1週報_週別患者数'!D57/37</f>
        <v>4.405405405405405</v>
      </c>
      <c r="E57" s="173">
        <f>'2-2-1週報_週別患者数'!E57/37</f>
        <v>20.864864864864863</v>
      </c>
      <c r="F57" s="173">
        <f>'2-2-1週報_週別患者数'!F57/37</f>
        <v>37.86486486486486</v>
      </c>
      <c r="G57" s="173">
        <f>'2-2-1週報_週別患者数'!G57/37</f>
        <v>286.2432432432432</v>
      </c>
      <c r="H57" s="173">
        <f>'2-2-1週報_週別患者数'!H57/37</f>
        <v>58.67567567567568</v>
      </c>
      <c r="I57" s="173">
        <f>'2-2-1週報_週別患者数'!I57/37</f>
        <v>14.64864864864865</v>
      </c>
      <c r="J57" s="173">
        <f>'2-2-1週報_週別患者数'!J57/37</f>
        <v>6.756756756756757</v>
      </c>
      <c r="K57" s="173">
        <f>'2-2-1週報_週別患者数'!K57/37</f>
        <v>26.54054054054054</v>
      </c>
      <c r="L57" s="173">
        <f>'2-2-1週報_週別患者数'!L57/37</f>
        <v>0.1891891891891892</v>
      </c>
      <c r="M57" s="173">
        <f>'2-2-1週報_週別患者数'!M57/37</f>
        <v>0</v>
      </c>
      <c r="N57" s="173">
        <f>'2-2-1週報_週別患者数'!N57/37</f>
        <v>31.56756756756757</v>
      </c>
      <c r="O57" s="173">
        <f>'2-2-1週報_週別患者数'!O57/37</f>
        <v>0</v>
      </c>
      <c r="P57" s="198">
        <f>'2-2-1週報_週別患者数'!P57/37</f>
        <v>31.324324324324323</v>
      </c>
      <c r="Q57" s="135">
        <f>'2-2-1週報_週別患者数'!Q57/37</f>
        <v>0.13513513513513514</v>
      </c>
      <c r="R57" s="199">
        <f>'2-2-1週報_週別患者数'!R57/37</f>
        <v>17.45945945945946</v>
      </c>
      <c r="S57" s="173">
        <f>'2-2-1週報_週別患者数'!S57/6</f>
        <v>1</v>
      </c>
      <c r="T57" s="136">
        <f>'2-2-1週報_週別患者数'!T57/6</f>
        <v>2.1666666666666665</v>
      </c>
      <c r="U57" s="136">
        <f>'2-2-1週報_週別患者数'!U57/6</f>
        <v>24.5</v>
      </c>
      <c r="V57" s="136">
        <f>'2-2-1週報_週別患者数'!V57/6</f>
        <v>0</v>
      </c>
      <c r="W57" s="137">
        <f>'2-2-1週報_週別患者数'!W57/6</f>
        <v>0</v>
      </c>
      <c r="X57" s="24"/>
      <c r="Y57" s="24"/>
      <c r="Z57" s="24"/>
      <c r="AA57" s="24"/>
      <c r="AB57" s="24"/>
    </row>
    <row r="58" spans="1:28" s="17" customFormat="1" ht="14.25" customHeight="1">
      <c r="A58" s="212" t="s">
        <v>146</v>
      </c>
      <c r="B58" s="213"/>
      <c r="C58" s="138">
        <f>'2-2-1週報_週別患者数'!C58/61</f>
        <v>140.18032786885246</v>
      </c>
      <c r="D58" s="139">
        <f>'2-2-1週報_週別患者数'!D58/37</f>
        <v>3.5945945945945947</v>
      </c>
      <c r="E58" s="140">
        <f>'2-2-1週報_週別患者数'!E58/37</f>
        <v>15.27027027027027</v>
      </c>
      <c r="F58" s="140">
        <f>'2-2-1週報_週別患者数'!F58/37</f>
        <v>34.32432432432432</v>
      </c>
      <c r="G58" s="140">
        <f>'2-2-1週報_週別患者数'!G58/37</f>
        <v>251.6216216216216</v>
      </c>
      <c r="H58" s="140">
        <f>'2-2-1週報_週別患者数'!H58/37</f>
        <v>56.054054054054056</v>
      </c>
      <c r="I58" s="140">
        <f>'2-2-1週報_週別患者数'!I58/37</f>
        <v>11.972972972972974</v>
      </c>
      <c r="J58" s="140">
        <f>'2-2-1週報_週別患者数'!J58/37</f>
        <v>7.135135135135135</v>
      </c>
      <c r="K58" s="140">
        <f>'2-2-1週報_週別患者数'!K58/37</f>
        <v>25.83783783783784</v>
      </c>
      <c r="L58" s="140">
        <f>'2-2-1週報_週別患者数'!L58/37</f>
        <v>0.08108108108108109</v>
      </c>
      <c r="M58" s="140">
        <f>'2-2-1週報_週別患者数'!M58/37</f>
        <v>0</v>
      </c>
      <c r="N58" s="140">
        <f>'2-2-1週報_週別患者数'!N58/37</f>
        <v>31.35135135135135</v>
      </c>
      <c r="O58" s="140">
        <f>'2-2-1週報_週別患者数'!O58/37</f>
        <v>0</v>
      </c>
      <c r="P58" s="141">
        <f>'2-2-1週報_週別患者数'!P58/37</f>
        <v>29.16216216216216</v>
      </c>
      <c r="Q58" s="139">
        <f>'2-2-1週報_週別患者数'!Q58/37</f>
        <v>0.2702702702702703</v>
      </c>
      <c r="R58" s="141">
        <f>'2-2-1週報_週別患者数'!R58/37</f>
        <v>18.486486486486488</v>
      </c>
      <c r="S58" s="139">
        <f>'2-2-1週報_週別患者数'!S58/37</f>
        <v>0</v>
      </c>
      <c r="T58" s="140">
        <f>'2-2-1週報_週別患者数'!T58/6</f>
        <v>1</v>
      </c>
      <c r="U58" s="140">
        <f>'2-2-1週報_週別患者数'!U58/6</f>
        <v>21</v>
      </c>
      <c r="V58" s="140">
        <f>'2-2-1週報_週別患者数'!V58/6</f>
        <v>0</v>
      </c>
      <c r="W58" s="141">
        <f>'2-2-1週報_週別患者数'!W58/6</f>
        <v>0</v>
      </c>
      <c r="X58" s="24"/>
      <c r="Y58" s="24"/>
      <c r="Z58" s="24"/>
      <c r="AA58" s="24"/>
      <c r="AB58" s="24"/>
    </row>
  </sheetData>
  <mergeCells count="9">
    <mergeCell ref="A57:B57"/>
    <mergeCell ref="A58:B58"/>
    <mergeCell ref="A2:A3"/>
    <mergeCell ref="B2:B3"/>
    <mergeCell ref="A56:B56"/>
    <mergeCell ref="Y2:AB2"/>
    <mergeCell ref="D2:P2"/>
    <mergeCell ref="Q2:R2"/>
    <mergeCell ref="S2:W2"/>
  </mergeCells>
  <printOptions/>
  <pageMargins left="0.7086614173228347" right="0.5905511811023623" top="0.34" bottom="0.3937007874015748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5"/>
  <sheetViews>
    <sheetView showGridLines="0" showZeros="0" zoomScale="91" zoomScaleNormal="91" workbookViewId="0" topLeftCell="A1">
      <selection activeCell="A1" sqref="A1"/>
    </sheetView>
  </sheetViews>
  <sheetFormatPr defaultColWidth="9.00390625" defaultRowHeight="13.5"/>
  <cols>
    <col min="1" max="1" width="12.50390625" style="4" customWidth="1"/>
    <col min="2" max="2" width="9.125" style="1" customWidth="1"/>
    <col min="3" max="5" width="6.625" style="1" customWidth="1"/>
    <col min="6" max="6" width="8.125" style="1" customWidth="1"/>
    <col min="7" max="17" width="6.625" style="1" customWidth="1"/>
    <col min="18" max="18" width="3.625" style="1" customWidth="1"/>
    <col min="19" max="19" width="12.375" style="4" customWidth="1"/>
    <col min="20" max="24" width="5.625" style="1" customWidth="1"/>
    <col min="25" max="25" width="1.37890625" style="1" customWidth="1"/>
    <col min="26" max="16384" width="9.00390625" style="1" customWidth="1"/>
  </cols>
  <sheetData>
    <row r="1" spans="1:24" ht="27.75" customHeight="1">
      <c r="A1" s="52" t="s">
        <v>52</v>
      </c>
      <c r="Q1" s="57" t="s">
        <v>14</v>
      </c>
      <c r="S1" s="5"/>
      <c r="X1" s="57" t="s">
        <v>14</v>
      </c>
    </row>
    <row r="2" spans="1:24" s="7" customFormat="1" ht="24" customHeight="1">
      <c r="A2" s="223" t="s">
        <v>24</v>
      </c>
      <c r="B2" s="189" t="s">
        <v>13</v>
      </c>
      <c r="C2" s="220" t="s">
        <v>10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2"/>
      <c r="P2" s="220" t="s">
        <v>11</v>
      </c>
      <c r="Q2" s="226"/>
      <c r="R2" s="61"/>
      <c r="S2" s="223" t="s">
        <v>24</v>
      </c>
      <c r="T2" s="220" t="s">
        <v>12</v>
      </c>
      <c r="U2" s="221"/>
      <c r="V2" s="221"/>
      <c r="W2" s="221"/>
      <c r="X2" s="222"/>
    </row>
    <row r="3" spans="1:25" s="9" customFormat="1" ht="144.75" customHeight="1">
      <c r="A3" s="225"/>
      <c r="B3" s="62" t="s">
        <v>1</v>
      </c>
      <c r="C3" s="184" t="s">
        <v>56</v>
      </c>
      <c r="D3" s="185" t="s">
        <v>40</v>
      </c>
      <c r="E3" s="186" t="s">
        <v>41</v>
      </c>
      <c r="F3" s="187" t="s">
        <v>42</v>
      </c>
      <c r="G3" s="187" t="s">
        <v>47</v>
      </c>
      <c r="H3" s="187" t="s">
        <v>43</v>
      </c>
      <c r="I3" s="187" t="s">
        <v>44</v>
      </c>
      <c r="J3" s="187" t="s">
        <v>48</v>
      </c>
      <c r="K3" s="187" t="s">
        <v>45</v>
      </c>
      <c r="L3" s="187" t="s">
        <v>49</v>
      </c>
      <c r="M3" s="187" t="s">
        <v>46</v>
      </c>
      <c r="N3" s="186" t="s">
        <v>50</v>
      </c>
      <c r="O3" s="187" t="s">
        <v>55</v>
      </c>
      <c r="P3" s="158" t="s">
        <v>2</v>
      </c>
      <c r="Q3" s="188" t="s">
        <v>3</v>
      </c>
      <c r="R3" s="63"/>
      <c r="S3" s="224"/>
      <c r="T3" s="187" t="s">
        <v>6</v>
      </c>
      <c r="U3" s="187" t="s">
        <v>7</v>
      </c>
      <c r="V3" s="187" t="s">
        <v>8</v>
      </c>
      <c r="W3" s="186" t="s">
        <v>51</v>
      </c>
      <c r="X3" s="188" t="s">
        <v>30</v>
      </c>
      <c r="Y3" s="8"/>
    </row>
    <row r="4" spans="1:25" ht="21" customHeight="1">
      <c r="A4" s="59" t="s">
        <v>57</v>
      </c>
      <c r="B4" s="64">
        <v>72</v>
      </c>
      <c r="C4" s="65">
        <v>87</v>
      </c>
      <c r="D4" s="182">
        <v>7</v>
      </c>
      <c r="E4" s="66">
        <v>0</v>
      </c>
      <c r="F4" s="66">
        <v>210</v>
      </c>
      <c r="G4" s="66">
        <v>89</v>
      </c>
      <c r="H4" s="66">
        <v>5</v>
      </c>
      <c r="I4" s="66">
        <v>1</v>
      </c>
      <c r="J4" s="66">
        <v>74</v>
      </c>
      <c r="K4" s="66">
        <v>3</v>
      </c>
      <c r="L4" s="66">
        <v>0</v>
      </c>
      <c r="M4" s="66">
        <v>14</v>
      </c>
      <c r="N4" s="66">
        <v>0</v>
      </c>
      <c r="O4" s="66">
        <v>0</v>
      </c>
      <c r="P4" s="65">
        <v>1</v>
      </c>
      <c r="Q4" s="67">
        <v>8</v>
      </c>
      <c r="R4" s="68"/>
      <c r="S4" s="59" t="s">
        <v>58</v>
      </c>
      <c r="T4" s="66">
        <v>3</v>
      </c>
      <c r="U4" s="66">
        <v>1</v>
      </c>
      <c r="V4" s="66">
        <v>6</v>
      </c>
      <c r="W4" s="66"/>
      <c r="X4" s="67"/>
      <c r="Y4" s="2"/>
    </row>
    <row r="5" spans="1:25" ht="21" customHeight="1">
      <c r="A5" s="60" t="s">
        <v>59</v>
      </c>
      <c r="B5" s="69">
        <v>236</v>
      </c>
      <c r="C5" s="70">
        <v>75</v>
      </c>
      <c r="D5" s="83">
        <v>69</v>
      </c>
      <c r="E5" s="71">
        <v>8</v>
      </c>
      <c r="F5" s="71">
        <v>1455</v>
      </c>
      <c r="G5" s="71">
        <v>263</v>
      </c>
      <c r="H5" s="71">
        <v>50</v>
      </c>
      <c r="I5" s="71">
        <v>13</v>
      </c>
      <c r="J5" s="71">
        <v>1183</v>
      </c>
      <c r="K5" s="71">
        <v>3</v>
      </c>
      <c r="L5" s="71">
        <v>0</v>
      </c>
      <c r="M5" s="71">
        <v>177</v>
      </c>
      <c r="N5" s="71">
        <v>0</v>
      </c>
      <c r="O5" s="71">
        <v>12</v>
      </c>
      <c r="P5" s="70">
        <v>0</v>
      </c>
      <c r="Q5" s="72">
        <v>10</v>
      </c>
      <c r="R5" s="68"/>
      <c r="S5" s="60" t="s">
        <v>60</v>
      </c>
      <c r="T5" s="71">
        <v>0</v>
      </c>
      <c r="U5" s="71">
        <v>4</v>
      </c>
      <c r="V5" s="71">
        <v>127</v>
      </c>
      <c r="W5" s="71"/>
      <c r="X5" s="72"/>
      <c r="Y5" s="2"/>
    </row>
    <row r="6" spans="1:25" ht="21" customHeight="1">
      <c r="A6" s="60" t="s">
        <v>61</v>
      </c>
      <c r="B6" s="69">
        <v>793</v>
      </c>
      <c r="C6" s="70">
        <v>70</v>
      </c>
      <c r="D6" s="83">
        <v>228</v>
      </c>
      <c r="E6" s="71">
        <v>52</v>
      </c>
      <c r="F6" s="71">
        <v>3104</v>
      </c>
      <c r="G6" s="71">
        <v>801</v>
      </c>
      <c r="H6" s="71">
        <v>285</v>
      </c>
      <c r="I6" s="71">
        <v>27</v>
      </c>
      <c r="J6" s="71">
        <v>632</v>
      </c>
      <c r="K6" s="71">
        <v>0</v>
      </c>
      <c r="L6" s="71">
        <v>0</v>
      </c>
      <c r="M6" s="71">
        <v>621</v>
      </c>
      <c r="N6" s="71">
        <v>0</v>
      </c>
      <c r="O6" s="71">
        <v>128</v>
      </c>
      <c r="P6" s="70">
        <v>0</v>
      </c>
      <c r="Q6" s="72">
        <v>40</v>
      </c>
      <c r="R6" s="68"/>
      <c r="S6" s="60" t="s">
        <v>62</v>
      </c>
      <c r="T6" s="71">
        <v>0</v>
      </c>
      <c r="U6" s="71">
        <v>10</v>
      </c>
      <c r="V6" s="71">
        <v>101</v>
      </c>
      <c r="W6" s="71"/>
      <c r="X6" s="72"/>
      <c r="Y6" s="2"/>
    </row>
    <row r="7" spans="1:25" ht="21" customHeight="1">
      <c r="A7" s="60" t="s">
        <v>63</v>
      </c>
      <c r="B7" s="69">
        <v>950</v>
      </c>
      <c r="C7" s="70">
        <v>18</v>
      </c>
      <c r="D7" s="83">
        <v>215</v>
      </c>
      <c r="E7" s="71">
        <v>115</v>
      </c>
      <c r="F7" s="71">
        <v>2536</v>
      </c>
      <c r="G7" s="71">
        <v>878</v>
      </c>
      <c r="H7" s="71">
        <v>241</v>
      </c>
      <c r="I7" s="71">
        <v>32</v>
      </c>
      <c r="J7" s="71">
        <v>38</v>
      </c>
      <c r="K7" s="71">
        <v>0</v>
      </c>
      <c r="L7" s="71">
        <v>0</v>
      </c>
      <c r="M7" s="71">
        <v>522</v>
      </c>
      <c r="N7" s="71">
        <v>0</v>
      </c>
      <c r="O7" s="71">
        <v>186</v>
      </c>
      <c r="P7" s="70">
        <v>0</v>
      </c>
      <c r="Q7" s="72">
        <v>59</v>
      </c>
      <c r="R7" s="68"/>
      <c r="S7" s="60" t="s">
        <v>64</v>
      </c>
      <c r="T7" s="71">
        <v>0</v>
      </c>
      <c r="U7" s="71">
        <v>2</v>
      </c>
      <c r="V7" s="71">
        <v>35</v>
      </c>
      <c r="W7" s="71"/>
      <c r="X7" s="72"/>
      <c r="Y7" s="2"/>
    </row>
    <row r="8" spans="1:25" ht="21" customHeight="1">
      <c r="A8" s="60" t="s">
        <v>65</v>
      </c>
      <c r="B8" s="69">
        <v>1065</v>
      </c>
      <c r="C8" s="70">
        <v>14</v>
      </c>
      <c r="D8" s="83">
        <v>212</v>
      </c>
      <c r="E8" s="71">
        <v>234</v>
      </c>
      <c r="F8" s="71">
        <v>2185</v>
      </c>
      <c r="G8" s="71">
        <v>745</v>
      </c>
      <c r="H8" s="71">
        <v>171</v>
      </c>
      <c r="I8" s="71">
        <v>61</v>
      </c>
      <c r="J8" s="71">
        <v>6</v>
      </c>
      <c r="K8" s="71">
        <v>0</v>
      </c>
      <c r="L8" s="71">
        <v>0</v>
      </c>
      <c r="M8" s="71">
        <v>382</v>
      </c>
      <c r="N8" s="71">
        <v>0</v>
      </c>
      <c r="O8" s="71">
        <v>301</v>
      </c>
      <c r="P8" s="70">
        <v>1</v>
      </c>
      <c r="Q8" s="72">
        <v>50</v>
      </c>
      <c r="R8" s="68"/>
      <c r="S8" s="60" t="s">
        <v>66</v>
      </c>
      <c r="T8" s="71">
        <v>0</v>
      </c>
      <c r="U8" s="71">
        <v>0</v>
      </c>
      <c r="V8" s="71">
        <v>1</v>
      </c>
      <c r="W8" s="71"/>
      <c r="X8" s="72"/>
      <c r="Y8" s="2"/>
    </row>
    <row r="9" spans="1:25" ht="21" customHeight="1">
      <c r="A9" s="60" t="s">
        <v>67</v>
      </c>
      <c r="B9" s="69">
        <v>1378</v>
      </c>
      <c r="C9" s="70">
        <v>12</v>
      </c>
      <c r="D9" s="83">
        <v>193</v>
      </c>
      <c r="E9" s="71">
        <v>429</v>
      </c>
      <c r="F9" s="71">
        <v>2067</v>
      </c>
      <c r="G9" s="71">
        <v>636</v>
      </c>
      <c r="H9" s="71">
        <v>105</v>
      </c>
      <c r="I9" s="71">
        <v>91</v>
      </c>
      <c r="J9" s="71">
        <v>1</v>
      </c>
      <c r="K9" s="71">
        <v>2</v>
      </c>
      <c r="L9" s="71">
        <v>0</v>
      </c>
      <c r="M9" s="71">
        <v>257</v>
      </c>
      <c r="N9" s="71">
        <v>0</v>
      </c>
      <c r="O9" s="71">
        <v>477</v>
      </c>
      <c r="P9" s="70">
        <v>1</v>
      </c>
      <c r="Q9" s="72">
        <v>47</v>
      </c>
      <c r="R9" s="68"/>
      <c r="S9" s="60" t="s">
        <v>68</v>
      </c>
      <c r="T9" s="71">
        <v>0</v>
      </c>
      <c r="U9" s="71">
        <v>0</v>
      </c>
      <c r="V9" s="71">
        <v>0</v>
      </c>
      <c r="W9" s="71"/>
      <c r="X9" s="72"/>
      <c r="Y9" s="2"/>
    </row>
    <row r="10" spans="1:25" ht="21" customHeight="1">
      <c r="A10" s="60" t="s">
        <v>69</v>
      </c>
      <c r="B10" s="69">
        <v>1432</v>
      </c>
      <c r="C10" s="70">
        <v>7</v>
      </c>
      <c r="D10" s="83">
        <v>180</v>
      </c>
      <c r="E10" s="71">
        <v>446</v>
      </c>
      <c r="F10" s="71">
        <v>1738</v>
      </c>
      <c r="G10" s="71">
        <v>388</v>
      </c>
      <c r="H10" s="71">
        <v>59</v>
      </c>
      <c r="I10" s="71">
        <v>92</v>
      </c>
      <c r="J10" s="71">
        <v>2</v>
      </c>
      <c r="K10" s="71">
        <v>0</v>
      </c>
      <c r="L10" s="71">
        <v>0</v>
      </c>
      <c r="M10" s="71">
        <v>178</v>
      </c>
      <c r="N10" s="71">
        <v>0</v>
      </c>
      <c r="O10" s="71">
        <v>371</v>
      </c>
      <c r="P10" s="70">
        <v>1</v>
      </c>
      <c r="Q10" s="72">
        <v>49</v>
      </c>
      <c r="R10" s="68"/>
      <c r="S10" s="60" t="s">
        <v>70</v>
      </c>
      <c r="T10" s="71">
        <v>0</v>
      </c>
      <c r="U10" s="71">
        <v>0</v>
      </c>
      <c r="V10" s="71">
        <v>0</v>
      </c>
      <c r="W10" s="71"/>
      <c r="X10" s="72"/>
      <c r="Y10" s="2"/>
    </row>
    <row r="11" spans="1:25" ht="21" customHeight="1">
      <c r="A11" s="60" t="s">
        <v>71</v>
      </c>
      <c r="B11" s="69">
        <v>1365</v>
      </c>
      <c r="C11" s="70">
        <v>0</v>
      </c>
      <c r="D11" s="83">
        <v>76</v>
      </c>
      <c r="E11" s="71">
        <v>428</v>
      </c>
      <c r="F11" s="71">
        <v>1353</v>
      </c>
      <c r="G11" s="71">
        <v>188</v>
      </c>
      <c r="H11" s="71">
        <v>25</v>
      </c>
      <c r="I11" s="71">
        <v>58</v>
      </c>
      <c r="J11" s="71">
        <v>1</v>
      </c>
      <c r="K11" s="71">
        <v>0</v>
      </c>
      <c r="L11" s="71">
        <v>0</v>
      </c>
      <c r="M11" s="71">
        <v>81</v>
      </c>
      <c r="N11" s="71">
        <v>0</v>
      </c>
      <c r="O11" s="71">
        <v>234</v>
      </c>
      <c r="P11" s="70">
        <v>0</v>
      </c>
      <c r="Q11" s="72">
        <v>30</v>
      </c>
      <c r="R11" s="68"/>
      <c r="S11" s="60" t="s">
        <v>72</v>
      </c>
      <c r="T11" s="71">
        <v>0</v>
      </c>
      <c r="U11" s="71">
        <v>0</v>
      </c>
      <c r="V11" s="71">
        <v>1</v>
      </c>
      <c r="W11" s="71"/>
      <c r="X11" s="72"/>
      <c r="Y11" s="2"/>
    </row>
    <row r="12" spans="1:25" ht="21" customHeight="1">
      <c r="A12" s="60" t="s">
        <v>73</v>
      </c>
      <c r="B12" s="69">
        <v>1251</v>
      </c>
      <c r="C12" s="70">
        <v>3</v>
      </c>
      <c r="D12" s="83">
        <v>59</v>
      </c>
      <c r="E12" s="71">
        <v>323</v>
      </c>
      <c r="F12" s="71">
        <v>1021</v>
      </c>
      <c r="G12" s="71">
        <v>87</v>
      </c>
      <c r="H12" s="71">
        <v>17</v>
      </c>
      <c r="I12" s="71">
        <v>48</v>
      </c>
      <c r="J12" s="71">
        <v>0</v>
      </c>
      <c r="K12" s="71">
        <v>1</v>
      </c>
      <c r="L12" s="71">
        <v>0</v>
      </c>
      <c r="M12" s="71">
        <v>44</v>
      </c>
      <c r="N12" s="71">
        <v>0</v>
      </c>
      <c r="O12" s="71">
        <v>207</v>
      </c>
      <c r="P12" s="70">
        <v>1</v>
      </c>
      <c r="Q12" s="72">
        <v>11</v>
      </c>
      <c r="R12" s="68"/>
      <c r="S12" s="60" t="s">
        <v>74</v>
      </c>
      <c r="T12" s="71">
        <v>0</v>
      </c>
      <c r="U12" s="71">
        <v>0</v>
      </c>
      <c r="V12" s="71">
        <v>0</v>
      </c>
      <c r="W12" s="71"/>
      <c r="X12" s="72"/>
      <c r="Y12" s="2"/>
    </row>
    <row r="13" spans="1:25" ht="21" customHeight="1">
      <c r="A13" s="60" t="s">
        <v>75</v>
      </c>
      <c r="B13" s="69">
        <v>1140</v>
      </c>
      <c r="C13" s="70">
        <v>1</v>
      </c>
      <c r="D13" s="83">
        <v>48</v>
      </c>
      <c r="E13" s="71">
        <v>218</v>
      </c>
      <c r="F13" s="71">
        <v>885</v>
      </c>
      <c r="G13" s="71">
        <v>58</v>
      </c>
      <c r="H13" s="71">
        <v>9</v>
      </c>
      <c r="I13" s="71">
        <v>35</v>
      </c>
      <c r="J13" s="71">
        <v>0</v>
      </c>
      <c r="K13" s="71">
        <v>0</v>
      </c>
      <c r="L13" s="71">
        <v>0</v>
      </c>
      <c r="M13" s="71">
        <v>20</v>
      </c>
      <c r="N13" s="71">
        <v>0</v>
      </c>
      <c r="O13" s="71">
        <v>111</v>
      </c>
      <c r="P13" s="70">
        <v>0</v>
      </c>
      <c r="Q13" s="72">
        <v>8</v>
      </c>
      <c r="R13" s="68"/>
      <c r="S13" s="60" t="s">
        <v>76</v>
      </c>
      <c r="T13" s="71"/>
      <c r="U13" s="71">
        <v>1</v>
      </c>
      <c r="V13" s="71"/>
      <c r="W13" s="71"/>
      <c r="X13" s="72"/>
      <c r="Y13" s="2"/>
    </row>
    <row r="14" spans="1:25" ht="21" customHeight="1">
      <c r="A14" s="60" t="s">
        <v>77</v>
      </c>
      <c r="B14" s="69">
        <v>1079</v>
      </c>
      <c r="C14" s="70">
        <v>3</v>
      </c>
      <c r="D14" s="83">
        <v>19</v>
      </c>
      <c r="E14" s="71">
        <v>144</v>
      </c>
      <c r="F14" s="71">
        <v>759</v>
      </c>
      <c r="G14" s="71">
        <v>45</v>
      </c>
      <c r="H14" s="71">
        <v>7</v>
      </c>
      <c r="I14" s="71">
        <v>28</v>
      </c>
      <c r="J14" s="71">
        <v>1</v>
      </c>
      <c r="K14" s="71">
        <v>1</v>
      </c>
      <c r="L14" s="71">
        <v>0</v>
      </c>
      <c r="M14" s="71">
        <v>18</v>
      </c>
      <c r="N14" s="71">
        <v>0</v>
      </c>
      <c r="O14" s="71">
        <v>72</v>
      </c>
      <c r="P14" s="70">
        <v>0</v>
      </c>
      <c r="Q14" s="72">
        <v>9</v>
      </c>
      <c r="R14" s="68"/>
      <c r="S14" s="60" t="s">
        <v>78</v>
      </c>
      <c r="T14" s="71"/>
      <c r="U14" s="71"/>
      <c r="V14" s="71">
        <v>1</v>
      </c>
      <c r="W14" s="71"/>
      <c r="X14" s="72"/>
      <c r="Y14" s="2"/>
    </row>
    <row r="15" spans="1:25" ht="21" customHeight="1">
      <c r="A15" s="60" t="s">
        <v>79</v>
      </c>
      <c r="B15" s="69">
        <v>3342</v>
      </c>
      <c r="C15" s="70">
        <v>3</v>
      </c>
      <c r="D15" s="83">
        <v>29</v>
      </c>
      <c r="E15" s="71">
        <v>229</v>
      </c>
      <c r="F15" s="71">
        <v>1707</v>
      </c>
      <c r="G15" s="71">
        <v>55</v>
      </c>
      <c r="H15" s="71">
        <v>6</v>
      </c>
      <c r="I15" s="71">
        <v>23</v>
      </c>
      <c r="J15" s="71">
        <v>0</v>
      </c>
      <c r="K15" s="71">
        <v>0</v>
      </c>
      <c r="L15" s="71">
        <v>0</v>
      </c>
      <c r="M15" s="71">
        <v>12</v>
      </c>
      <c r="N15" s="71">
        <v>0</v>
      </c>
      <c r="O15" s="71">
        <v>123</v>
      </c>
      <c r="P15" s="70">
        <v>0</v>
      </c>
      <c r="Q15" s="72">
        <v>53</v>
      </c>
      <c r="R15" s="68"/>
      <c r="S15" s="60" t="s">
        <v>80</v>
      </c>
      <c r="T15" s="71"/>
      <c r="U15" s="71"/>
      <c r="V15" s="71">
        <v>1</v>
      </c>
      <c r="W15" s="71"/>
      <c r="X15" s="72"/>
      <c r="Y15" s="2"/>
    </row>
    <row r="16" spans="1:25" ht="21" customHeight="1">
      <c r="A16" s="60" t="s">
        <v>81</v>
      </c>
      <c r="B16" s="69">
        <v>693</v>
      </c>
      <c r="C16" s="70">
        <v>0</v>
      </c>
      <c r="D16" s="83">
        <v>0</v>
      </c>
      <c r="E16" s="71">
        <v>10</v>
      </c>
      <c r="F16" s="71">
        <v>179</v>
      </c>
      <c r="G16" s="71">
        <v>6</v>
      </c>
      <c r="H16" s="71">
        <v>2</v>
      </c>
      <c r="I16" s="71">
        <v>0</v>
      </c>
      <c r="J16" s="71">
        <v>0</v>
      </c>
      <c r="K16" s="71">
        <v>0</v>
      </c>
      <c r="L16" s="71">
        <v>0</v>
      </c>
      <c r="M16" s="71">
        <v>1</v>
      </c>
      <c r="N16" s="71">
        <v>0</v>
      </c>
      <c r="O16" s="71">
        <v>5</v>
      </c>
      <c r="P16" s="70">
        <v>1</v>
      </c>
      <c r="Q16" s="72">
        <v>53</v>
      </c>
      <c r="R16" s="68"/>
      <c r="S16" s="60" t="s">
        <v>82</v>
      </c>
      <c r="T16" s="71">
        <v>1</v>
      </c>
      <c r="U16" s="71"/>
      <c r="V16" s="71"/>
      <c r="W16" s="71"/>
      <c r="X16" s="72"/>
      <c r="Y16" s="2"/>
    </row>
    <row r="17" spans="1:25" ht="21" customHeight="1">
      <c r="A17" s="60" t="s">
        <v>83</v>
      </c>
      <c r="B17" s="69">
        <v>534</v>
      </c>
      <c r="C17" s="70">
        <v>3</v>
      </c>
      <c r="D17" s="83">
        <v>2</v>
      </c>
      <c r="E17" s="71">
        <v>35</v>
      </c>
      <c r="F17" s="71">
        <v>702</v>
      </c>
      <c r="G17" s="71">
        <v>6</v>
      </c>
      <c r="H17" s="71">
        <v>3</v>
      </c>
      <c r="I17" s="71">
        <v>5</v>
      </c>
      <c r="J17" s="71">
        <v>0</v>
      </c>
      <c r="K17" s="71">
        <v>0</v>
      </c>
      <c r="L17" s="71">
        <v>0</v>
      </c>
      <c r="M17" s="71">
        <v>1</v>
      </c>
      <c r="N17" s="71">
        <v>0</v>
      </c>
      <c r="O17" s="71">
        <v>11</v>
      </c>
      <c r="P17" s="70">
        <v>1</v>
      </c>
      <c r="Q17" s="72">
        <v>224</v>
      </c>
      <c r="R17" s="68"/>
      <c r="S17" s="60" t="s">
        <v>84</v>
      </c>
      <c r="T17" s="71">
        <v>1</v>
      </c>
      <c r="U17" s="71"/>
      <c r="V17" s="71"/>
      <c r="W17" s="71"/>
      <c r="X17" s="72"/>
      <c r="Y17" s="2"/>
    </row>
    <row r="18" spans="1:25" ht="21" customHeight="1">
      <c r="A18" s="60" t="s">
        <v>85</v>
      </c>
      <c r="B18" s="69">
        <v>799</v>
      </c>
      <c r="C18" s="53">
        <v>0</v>
      </c>
      <c r="D18" s="183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70">
        <v>4</v>
      </c>
      <c r="Q18" s="72">
        <v>266</v>
      </c>
      <c r="R18" s="68"/>
      <c r="S18" s="60" t="s">
        <v>86</v>
      </c>
      <c r="T18" s="71">
        <v>1</v>
      </c>
      <c r="U18" s="71"/>
      <c r="V18" s="71"/>
      <c r="W18" s="71"/>
      <c r="X18" s="72"/>
      <c r="Y18" s="2"/>
    </row>
    <row r="19" spans="1:25" ht="21" customHeight="1" thickBot="1">
      <c r="A19" s="60" t="s">
        <v>87</v>
      </c>
      <c r="B19" s="69">
        <v>485</v>
      </c>
      <c r="C19" s="53">
        <v>0</v>
      </c>
      <c r="D19" s="183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70">
        <v>2</v>
      </c>
      <c r="Q19" s="72">
        <v>101</v>
      </c>
      <c r="R19" s="68"/>
      <c r="S19" s="60" t="s">
        <v>88</v>
      </c>
      <c r="T19" s="71"/>
      <c r="U19" s="71">
        <v>1</v>
      </c>
      <c r="V19" s="71"/>
      <c r="W19" s="71"/>
      <c r="X19" s="72"/>
      <c r="Y19" s="2"/>
    </row>
    <row r="20" spans="1:25" ht="21" customHeight="1" thickTop="1">
      <c r="A20" s="60" t="s">
        <v>89</v>
      </c>
      <c r="B20" s="69">
        <v>337</v>
      </c>
      <c r="C20" s="53">
        <v>0</v>
      </c>
      <c r="D20" s="183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70">
        <v>1</v>
      </c>
      <c r="Q20" s="72">
        <v>135</v>
      </c>
      <c r="R20" s="68"/>
      <c r="S20" s="73" t="s">
        <v>5</v>
      </c>
      <c r="T20" s="75">
        <f>SUM(T4:T19)</f>
        <v>6</v>
      </c>
      <c r="U20" s="75">
        <f>SUM(U4:U19)</f>
        <v>19</v>
      </c>
      <c r="V20" s="75">
        <f>SUM(V4:V19)</f>
        <v>273</v>
      </c>
      <c r="W20" s="75"/>
      <c r="X20" s="76"/>
      <c r="Y20" s="2"/>
    </row>
    <row r="21" spans="1:25" ht="21" customHeight="1">
      <c r="A21" s="60" t="s">
        <v>90</v>
      </c>
      <c r="B21" s="69">
        <v>205</v>
      </c>
      <c r="C21" s="53">
        <v>0</v>
      </c>
      <c r="D21" s="183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70">
        <v>1</v>
      </c>
      <c r="Q21" s="72">
        <v>92</v>
      </c>
      <c r="R21" s="68"/>
      <c r="S21" s="77"/>
      <c r="T21" s="78"/>
      <c r="U21" s="78"/>
      <c r="V21" s="78"/>
      <c r="W21" s="78"/>
      <c r="X21" s="78"/>
      <c r="Y21" s="2"/>
    </row>
    <row r="22" spans="1:25" ht="21" customHeight="1">
      <c r="A22" s="60" t="s">
        <v>91</v>
      </c>
      <c r="B22" s="69">
        <v>137</v>
      </c>
      <c r="C22" s="53">
        <v>0</v>
      </c>
      <c r="D22" s="183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70">
        <v>0</v>
      </c>
      <c r="Q22" s="72">
        <v>85</v>
      </c>
      <c r="R22" s="68"/>
      <c r="S22" s="77"/>
      <c r="T22" s="78"/>
      <c r="U22" s="78"/>
      <c r="V22" s="78"/>
      <c r="W22" s="78"/>
      <c r="X22" s="78"/>
      <c r="Y22" s="2"/>
    </row>
    <row r="23" spans="1:25" ht="21" customHeight="1" thickBot="1">
      <c r="A23" s="60" t="s">
        <v>92</v>
      </c>
      <c r="B23" s="69">
        <v>74</v>
      </c>
      <c r="C23" s="53">
        <v>0</v>
      </c>
      <c r="D23" s="183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5">
        <v>0</v>
      </c>
      <c r="Q23" s="56">
        <v>0</v>
      </c>
      <c r="R23" s="68"/>
      <c r="S23" s="77"/>
      <c r="T23" s="78"/>
      <c r="U23" s="78"/>
      <c r="V23" s="78"/>
      <c r="W23" s="78"/>
      <c r="X23" s="78"/>
      <c r="Y23" s="2"/>
    </row>
    <row r="24" spans="1:25" ht="21" customHeight="1" thickTop="1">
      <c r="A24" s="73" t="s">
        <v>5</v>
      </c>
      <c r="B24" s="79">
        <f>SUM(B4:B23)</f>
        <v>17367</v>
      </c>
      <c r="C24" s="74">
        <f>SUM(C4:C23)</f>
        <v>296</v>
      </c>
      <c r="D24" s="84">
        <f>SUM(D4:D23)</f>
        <v>1337</v>
      </c>
      <c r="E24" s="84">
        <f aca="true" t="shared" si="0" ref="E24:N24">SUM(E4:E23)</f>
        <v>2671</v>
      </c>
      <c r="F24" s="84">
        <f t="shared" si="0"/>
        <v>19901</v>
      </c>
      <c r="G24" s="84">
        <f t="shared" si="0"/>
        <v>4245</v>
      </c>
      <c r="H24" s="84">
        <f t="shared" si="0"/>
        <v>985</v>
      </c>
      <c r="I24" s="84">
        <f t="shared" si="0"/>
        <v>514</v>
      </c>
      <c r="J24" s="84">
        <f t="shared" si="0"/>
        <v>1938</v>
      </c>
      <c r="K24" s="84">
        <f t="shared" si="0"/>
        <v>10</v>
      </c>
      <c r="L24" s="84">
        <f t="shared" si="0"/>
        <v>0</v>
      </c>
      <c r="M24" s="84">
        <f t="shared" si="0"/>
        <v>2328</v>
      </c>
      <c r="N24" s="84">
        <f t="shared" si="0"/>
        <v>0</v>
      </c>
      <c r="O24" s="75">
        <f>SUM(O4:O23)</f>
        <v>2238</v>
      </c>
      <c r="P24" s="74">
        <f>SUM(P4:P23)</f>
        <v>15</v>
      </c>
      <c r="Q24" s="76">
        <f>SUM(Q4:Q23)</f>
        <v>1330</v>
      </c>
      <c r="R24" s="80"/>
      <c r="S24" s="77"/>
      <c r="T24" s="78"/>
      <c r="U24" s="78"/>
      <c r="V24" s="78"/>
      <c r="W24" s="78"/>
      <c r="X24" s="78"/>
      <c r="Y24" s="3"/>
    </row>
    <row r="25" spans="1:24" s="58" customFormat="1" ht="15" customHeight="1">
      <c r="A25" s="81" t="s">
        <v>93</v>
      </c>
      <c r="B25" s="82"/>
      <c r="C25" s="82"/>
      <c r="D25" s="82"/>
      <c r="E25" s="82"/>
      <c r="F25" s="82"/>
      <c r="G25" s="82"/>
      <c r="H25" s="82"/>
      <c r="I25" s="82"/>
      <c r="J25" s="82"/>
      <c r="K25" s="82" t="s">
        <v>94</v>
      </c>
      <c r="L25" s="82"/>
      <c r="M25" s="82"/>
      <c r="N25" s="82"/>
      <c r="O25" s="82"/>
      <c r="P25" s="82"/>
      <c r="Q25" s="82"/>
      <c r="R25" s="82"/>
      <c r="S25" s="81"/>
      <c r="T25" s="82"/>
      <c r="U25" s="82"/>
      <c r="V25" s="82"/>
      <c r="W25" s="82"/>
      <c r="X25" s="82"/>
    </row>
  </sheetData>
  <mergeCells count="5">
    <mergeCell ref="T2:X2"/>
    <mergeCell ref="S2:S3"/>
    <mergeCell ref="A2:A3"/>
    <mergeCell ref="C2:O2"/>
    <mergeCell ref="P2:Q2"/>
  </mergeCells>
  <printOptions/>
  <pageMargins left="0.5118110236220472" right="0.1968503937007874" top="0.5905511811023623" bottom="0.5118110236220472" header="0.5118110236220472" footer="0.4330708661417323"/>
  <pageSetup horizontalDpi="1200" verticalDpi="12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9"/>
  <sheetViews>
    <sheetView showGridLines="0" showZeros="0" zoomScale="85" zoomScaleNormal="85" workbookViewId="0" topLeftCell="A1">
      <selection activeCell="A1" sqref="A1"/>
    </sheetView>
  </sheetViews>
  <sheetFormatPr defaultColWidth="9.00390625" defaultRowHeight="13.5"/>
  <cols>
    <col min="1" max="1" width="6.25390625" style="4" customWidth="1"/>
    <col min="2" max="13" width="6.75390625" style="1" customWidth="1"/>
    <col min="14" max="22" width="6.875" style="1" customWidth="1"/>
    <col min="23" max="23" width="2.125" style="1" customWidth="1"/>
    <col min="24" max="25" width="5.125" style="1" customWidth="1"/>
    <col min="26" max="26" width="1.37890625" style="1" customWidth="1"/>
    <col min="27" max="16384" width="9.00390625" style="1" customWidth="1"/>
  </cols>
  <sheetData>
    <row r="1" spans="1:25" ht="34.5" customHeight="1">
      <c r="A1" s="52" t="s">
        <v>116</v>
      </c>
      <c r="V1" s="57" t="s">
        <v>14</v>
      </c>
      <c r="Y1" s="10"/>
    </row>
    <row r="2" spans="1:25" s="7" customFormat="1" ht="24" customHeight="1">
      <c r="A2" s="223"/>
      <c r="B2" s="233" t="s">
        <v>102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  <c r="N2" s="220" t="s">
        <v>12</v>
      </c>
      <c r="O2" s="242"/>
      <c r="P2" s="242"/>
      <c r="Q2" s="242"/>
      <c r="R2" s="242"/>
      <c r="S2" s="242"/>
      <c r="T2" s="242"/>
      <c r="U2" s="242"/>
      <c r="V2" s="243"/>
      <c r="X2" s="227" t="s">
        <v>9</v>
      </c>
      <c r="Y2" s="228"/>
    </row>
    <row r="3" spans="1:26" s="9" customFormat="1" ht="188.25" customHeight="1">
      <c r="A3" s="244"/>
      <c r="B3" s="245" t="s">
        <v>115</v>
      </c>
      <c r="C3" s="231"/>
      <c r="D3" s="232"/>
      <c r="E3" s="246" t="s">
        <v>135</v>
      </c>
      <c r="F3" s="231"/>
      <c r="G3" s="232"/>
      <c r="H3" s="245" t="s">
        <v>101</v>
      </c>
      <c r="I3" s="231"/>
      <c r="J3" s="232"/>
      <c r="K3" s="231" t="s">
        <v>27</v>
      </c>
      <c r="L3" s="231"/>
      <c r="M3" s="232"/>
      <c r="N3" s="236" t="s">
        <v>133</v>
      </c>
      <c r="O3" s="237"/>
      <c r="P3" s="238"/>
      <c r="Q3" s="236" t="s">
        <v>134</v>
      </c>
      <c r="R3" s="237"/>
      <c r="S3" s="237"/>
      <c r="T3" s="239" t="s">
        <v>28</v>
      </c>
      <c r="U3" s="240"/>
      <c r="V3" s="241"/>
      <c r="W3" s="8"/>
      <c r="X3" s="229" t="s">
        <v>119</v>
      </c>
      <c r="Y3" s="230" t="s">
        <v>118</v>
      </c>
      <c r="Z3" s="8"/>
    </row>
    <row r="4" spans="1:26" ht="18.75" customHeight="1">
      <c r="A4" s="85" t="s">
        <v>25</v>
      </c>
      <c r="B4" s="86" t="s">
        <v>98</v>
      </c>
      <c r="C4" s="87" t="s">
        <v>99</v>
      </c>
      <c r="D4" s="89" t="s">
        <v>100</v>
      </c>
      <c r="E4" s="86" t="s">
        <v>98</v>
      </c>
      <c r="F4" s="88" t="s">
        <v>99</v>
      </c>
      <c r="G4" s="89" t="s">
        <v>100</v>
      </c>
      <c r="H4" s="86" t="s">
        <v>98</v>
      </c>
      <c r="I4" s="88" t="s">
        <v>99</v>
      </c>
      <c r="J4" s="89" t="s">
        <v>100</v>
      </c>
      <c r="K4" s="87" t="s">
        <v>98</v>
      </c>
      <c r="L4" s="88" t="s">
        <v>99</v>
      </c>
      <c r="M4" s="89" t="s">
        <v>100</v>
      </c>
      <c r="N4" s="86" t="s">
        <v>98</v>
      </c>
      <c r="O4" s="88" t="s">
        <v>99</v>
      </c>
      <c r="P4" s="89" t="s">
        <v>100</v>
      </c>
      <c r="Q4" s="86" t="s">
        <v>98</v>
      </c>
      <c r="R4" s="88" t="s">
        <v>99</v>
      </c>
      <c r="S4" s="157" t="s">
        <v>100</v>
      </c>
      <c r="T4" s="86" t="s">
        <v>98</v>
      </c>
      <c r="U4" s="88" t="s">
        <v>99</v>
      </c>
      <c r="V4" s="89" t="s">
        <v>100</v>
      </c>
      <c r="W4" s="29"/>
      <c r="X4" s="229"/>
      <c r="Y4" s="230"/>
      <c r="Z4" s="2"/>
    </row>
    <row r="5" spans="1:26" ht="22.5" customHeight="1">
      <c r="A5" s="59" t="s">
        <v>103</v>
      </c>
      <c r="B5" s="90">
        <v>12</v>
      </c>
      <c r="C5" s="91">
        <v>5</v>
      </c>
      <c r="D5" s="92">
        <v>7</v>
      </c>
      <c r="E5" s="90">
        <v>3</v>
      </c>
      <c r="F5" s="93">
        <v>1</v>
      </c>
      <c r="G5" s="92">
        <v>2</v>
      </c>
      <c r="H5" s="90">
        <v>8</v>
      </c>
      <c r="I5" s="93">
        <v>5</v>
      </c>
      <c r="J5" s="92">
        <v>3</v>
      </c>
      <c r="K5" s="91">
        <v>10</v>
      </c>
      <c r="L5" s="93">
        <v>10</v>
      </c>
      <c r="M5" s="92"/>
      <c r="N5" s="142">
        <v>22</v>
      </c>
      <c r="O5" s="143">
        <v>11</v>
      </c>
      <c r="P5" s="145">
        <v>11</v>
      </c>
      <c r="Q5" s="143">
        <v>3</v>
      </c>
      <c r="R5" s="150">
        <v>1</v>
      </c>
      <c r="S5" s="147">
        <v>2</v>
      </c>
      <c r="T5" s="142"/>
      <c r="U5" s="150"/>
      <c r="V5" s="144"/>
      <c r="W5" s="29"/>
      <c r="X5" s="99">
        <v>11</v>
      </c>
      <c r="Y5" s="100">
        <v>6</v>
      </c>
      <c r="Z5" s="2"/>
    </row>
    <row r="6" spans="1:26" ht="22.5" customHeight="1">
      <c r="A6" s="60" t="s">
        <v>104</v>
      </c>
      <c r="B6" s="94">
        <v>9</v>
      </c>
      <c r="C6" s="95">
        <v>5</v>
      </c>
      <c r="D6" s="96">
        <v>4</v>
      </c>
      <c r="E6" s="94">
        <v>3</v>
      </c>
      <c r="F6" s="97">
        <v>2</v>
      </c>
      <c r="G6" s="96">
        <v>1</v>
      </c>
      <c r="H6" s="94">
        <v>5</v>
      </c>
      <c r="I6" s="97">
        <v>3</v>
      </c>
      <c r="J6" s="96">
        <v>2</v>
      </c>
      <c r="K6" s="95">
        <v>10</v>
      </c>
      <c r="L6" s="97">
        <v>10</v>
      </c>
      <c r="M6" s="96"/>
      <c r="N6" s="70">
        <v>14</v>
      </c>
      <c r="O6" s="83">
        <v>9</v>
      </c>
      <c r="P6" s="146">
        <v>5</v>
      </c>
      <c r="Q6" s="83">
        <v>3</v>
      </c>
      <c r="R6" s="71">
        <v>2</v>
      </c>
      <c r="S6" s="148">
        <v>1</v>
      </c>
      <c r="T6" s="70"/>
      <c r="U6" s="71"/>
      <c r="V6" s="72"/>
      <c r="W6" s="29"/>
      <c r="X6" s="101">
        <v>11</v>
      </c>
      <c r="Y6" s="102">
        <v>6</v>
      </c>
      <c r="Z6" s="2"/>
    </row>
    <row r="7" spans="1:26" ht="22.5" customHeight="1">
      <c r="A7" s="60" t="s">
        <v>105</v>
      </c>
      <c r="B7" s="94">
        <v>17</v>
      </c>
      <c r="C7" s="95">
        <v>6</v>
      </c>
      <c r="D7" s="96">
        <v>11</v>
      </c>
      <c r="E7" s="94">
        <v>2</v>
      </c>
      <c r="F7" s="97">
        <v>1</v>
      </c>
      <c r="G7" s="96">
        <v>1</v>
      </c>
      <c r="H7" s="94">
        <v>5</v>
      </c>
      <c r="I7" s="97">
        <v>3</v>
      </c>
      <c r="J7" s="96">
        <v>2</v>
      </c>
      <c r="K7" s="95">
        <v>16</v>
      </c>
      <c r="L7" s="97">
        <v>12</v>
      </c>
      <c r="M7" s="96">
        <v>4</v>
      </c>
      <c r="N7" s="70">
        <v>21</v>
      </c>
      <c r="O7" s="83">
        <v>11</v>
      </c>
      <c r="P7" s="146">
        <v>10</v>
      </c>
      <c r="Q7" s="83"/>
      <c r="R7" s="71"/>
      <c r="S7" s="148"/>
      <c r="T7" s="70"/>
      <c r="U7" s="71"/>
      <c r="V7" s="72"/>
      <c r="W7" s="29"/>
      <c r="X7" s="101">
        <v>11</v>
      </c>
      <c r="Y7" s="102">
        <v>6</v>
      </c>
      <c r="Z7" s="2"/>
    </row>
    <row r="8" spans="1:26" ht="22.5" customHeight="1">
      <c r="A8" s="60" t="s">
        <v>106</v>
      </c>
      <c r="B8" s="94">
        <v>10</v>
      </c>
      <c r="C8" s="95">
        <v>5</v>
      </c>
      <c r="D8" s="96">
        <v>5</v>
      </c>
      <c r="E8" s="94">
        <v>6</v>
      </c>
      <c r="F8" s="97">
        <v>1</v>
      </c>
      <c r="G8" s="96">
        <v>5</v>
      </c>
      <c r="H8" s="94">
        <v>3</v>
      </c>
      <c r="I8" s="97">
        <v>1</v>
      </c>
      <c r="J8" s="96">
        <v>2</v>
      </c>
      <c r="K8" s="95">
        <v>6</v>
      </c>
      <c r="L8" s="97">
        <v>4</v>
      </c>
      <c r="M8" s="96">
        <v>2</v>
      </c>
      <c r="N8" s="70">
        <v>21</v>
      </c>
      <c r="O8" s="83">
        <v>17</v>
      </c>
      <c r="P8" s="146">
        <v>4</v>
      </c>
      <c r="Q8" s="83">
        <v>4</v>
      </c>
      <c r="R8" s="71">
        <v>3</v>
      </c>
      <c r="S8" s="148">
        <v>1</v>
      </c>
      <c r="T8" s="70"/>
      <c r="U8" s="71"/>
      <c r="V8" s="72"/>
      <c r="W8" s="29"/>
      <c r="X8" s="101">
        <v>11</v>
      </c>
      <c r="Y8" s="102">
        <v>6</v>
      </c>
      <c r="Z8" s="2"/>
    </row>
    <row r="9" spans="1:26" ht="22.5" customHeight="1">
      <c r="A9" s="60" t="s">
        <v>107</v>
      </c>
      <c r="B9" s="94">
        <v>17</v>
      </c>
      <c r="C9" s="95">
        <v>8</v>
      </c>
      <c r="D9" s="96">
        <v>9</v>
      </c>
      <c r="E9" s="94">
        <v>8</v>
      </c>
      <c r="F9" s="97">
        <v>3</v>
      </c>
      <c r="G9" s="96">
        <v>5</v>
      </c>
      <c r="H9" s="94">
        <v>3</v>
      </c>
      <c r="I9" s="97">
        <v>2</v>
      </c>
      <c r="J9" s="96">
        <v>1</v>
      </c>
      <c r="K9" s="95">
        <v>13</v>
      </c>
      <c r="L9" s="97">
        <v>12</v>
      </c>
      <c r="M9" s="96">
        <v>1</v>
      </c>
      <c r="N9" s="70">
        <v>22</v>
      </c>
      <c r="O9" s="83">
        <v>14</v>
      </c>
      <c r="P9" s="146">
        <v>8</v>
      </c>
      <c r="Q9" s="83"/>
      <c r="R9" s="71"/>
      <c r="S9" s="148"/>
      <c r="T9" s="70"/>
      <c r="U9" s="71"/>
      <c r="V9" s="72"/>
      <c r="W9" s="29"/>
      <c r="X9" s="101">
        <v>11</v>
      </c>
      <c r="Y9" s="102">
        <v>6</v>
      </c>
      <c r="Z9" s="2"/>
    </row>
    <row r="10" spans="1:26" ht="22.5" customHeight="1">
      <c r="A10" s="60" t="s">
        <v>108</v>
      </c>
      <c r="B10" s="94">
        <v>21</v>
      </c>
      <c r="C10" s="95">
        <v>8</v>
      </c>
      <c r="D10" s="96">
        <v>13</v>
      </c>
      <c r="E10" s="94">
        <v>10</v>
      </c>
      <c r="F10" s="97">
        <v>1</v>
      </c>
      <c r="G10" s="96">
        <v>9</v>
      </c>
      <c r="H10" s="94">
        <v>4</v>
      </c>
      <c r="I10" s="97">
        <v>1</v>
      </c>
      <c r="J10" s="96">
        <v>3</v>
      </c>
      <c r="K10" s="95">
        <v>9</v>
      </c>
      <c r="L10" s="97">
        <v>9</v>
      </c>
      <c r="M10" s="96"/>
      <c r="N10" s="70">
        <v>16</v>
      </c>
      <c r="O10" s="83">
        <v>11</v>
      </c>
      <c r="P10" s="146">
        <v>5</v>
      </c>
      <c r="Q10" s="83">
        <v>1</v>
      </c>
      <c r="R10" s="71"/>
      <c r="S10" s="148">
        <v>1</v>
      </c>
      <c r="T10" s="70"/>
      <c r="U10" s="71"/>
      <c r="V10" s="72"/>
      <c r="W10" s="29"/>
      <c r="X10" s="101">
        <v>11</v>
      </c>
      <c r="Y10" s="102">
        <v>6</v>
      </c>
      <c r="Z10" s="2"/>
    </row>
    <row r="11" spans="1:26" ht="22.5" customHeight="1">
      <c r="A11" s="60" t="s">
        <v>109</v>
      </c>
      <c r="B11" s="94">
        <v>13</v>
      </c>
      <c r="C11" s="95">
        <v>3</v>
      </c>
      <c r="D11" s="96">
        <v>10</v>
      </c>
      <c r="E11" s="94">
        <v>9</v>
      </c>
      <c r="F11" s="97">
        <v>5</v>
      </c>
      <c r="G11" s="96">
        <v>4</v>
      </c>
      <c r="H11" s="94">
        <v>9</v>
      </c>
      <c r="I11" s="97">
        <v>2</v>
      </c>
      <c r="J11" s="96">
        <v>7</v>
      </c>
      <c r="K11" s="95">
        <v>16</v>
      </c>
      <c r="L11" s="97">
        <v>12</v>
      </c>
      <c r="M11" s="96">
        <v>4</v>
      </c>
      <c r="N11" s="70">
        <v>14</v>
      </c>
      <c r="O11" s="83">
        <v>8</v>
      </c>
      <c r="P11" s="146">
        <v>6</v>
      </c>
      <c r="Q11" s="83"/>
      <c r="R11" s="71"/>
      <c r="S11" s="148"/>
      <c r="T11" s="70"/>
      <c r="U11" s="71"/>
      <c r="V11" s="72"/>
      <c r="W11" s="29"/>
      <c r="X11" s="101">
        <v>11</v>
      </c>
      <c r="Y11" s="102">
        <v>6</v>
      </c>
      <c r="Z11" s="2"/>
    </row>
    <row r="12" spans="1:26" ht="22.5" customHeight="1">
      <c r="A12" s="60" t="s">
        <v>110</v>
      </c>
      <c r="B12" s="94">
        <v>17</v>
      </c>
      <c r="C12" s="95">
        <v>6</v>
      </c>
      <c r="D12" s="96">
        <v>11</v>
      </c>
      <c r="E12" s="94">
        <v>13</v>
      </c>
      <c r="F12" s="97">
        <v>4</v>
      </c>
      <c r="G12" s="96">
        <v>9</v>
      </c>
      <c r="H12" s="94">
        <v>6</v>
      </c>
      <c r="I12" s="97">
        <v>1</v>
      </c>
      <c r="J12" s="96">
        <v>5</v>
      </c>
      <c r="K12" s="95">
        <v>10</v>
      </c>
      <c r="L12" s="97">
        <v>9</v>
      </c>
      <c r="M12" s="96">
        <v>1</v>
      </c>
      <c r="N12" s="70">
        <v>15</v>
      </c>
      <c r="O12" s="83">
        <v>6</v>
      </c>
      <c r="P12" s="146">
        <v>9</v>
      </c>
      <c r="Q12" s="83"/>
      <c r="R12" s="71"/>
      <c r="S12" s="148"/>
      <c r="T12" s="70"/>
      <c r="U12" s="71"/>
      <c r="V12" s="72"/>
      <c r="W12" s="29"/>
      <c r="X12" s="101">
        <v>11</v>
      </c>
      <c r="Y12" s="102">
        <v>6</v>
      </c>
      <c r="Z12" s="2"/>
    </row>
    <row r="13" spans="1:26" ht="22.5" customHeight="1">
      <c r="A13" s="60" t="s">
        <v>111</v>
      </c>
      <c r="B13" s="94">
        <v>23</v>
      </c>
      <c r="C13" s="95">
        <v>8</v>
      </c>
      <c r="D13" s="96">
        <v>15</v>
      </c>
      <c r="E13" s="94">
        <v>9</v>
      </c>
      <c r="F13" s="97">
        <v>4</v>
      </c>
      <c r="G13" s="96">
        <v>5</v>
      </c>
      <c r="H13" s="94">
        <v>4</v>
      </c>
      <c r="I13" s="97">
        <v>1</v>
      </c>
      <c r="J13" s="96">
        <v>3</v>
      </c>
      <c r="K13" s="95">
        <v>8</v>
      </c>
      <c r="L13" s="97">
        <v>8</v>
      </c>
      <c r="M13" s="96"/>
      <c r="N13" s="70">
        <v>17</v>
      </c>
      <c r="O13" s="83">
        <v>9</v>
      </c>
      <c r="P13" s="146">
        <v>8</v>
      </c>
      <c r="Q13" s="83"/>
      <c r="R13" s="71"/>
      <c r="S13" s="148"/>
      <c r="T13" s="70"/>
      <c r="U13" s="71"/>
      <c r="V13" s="72"/>
      <c r="W13" s="29"/>
      <c r="X13" s="101">
        <v>11</v>
      </c>
      <c r="Y13" s="102">
        <v>6</v>
      </c>
      <c r="Z13" s="2"/>
    </row>
    <row r="14" spans="1:26" ht="22.5" customHeight="1">
      <c r="A14" s="60" t="s">
        <v>112</v>
      </c>
      <c r="B14" s="94">
        <v>19</v>
      </c>
      <c r="C14" s="95">
        <v>5</v>
      </c>
      <c r="D14" s="96">
        <v>14</v>
      </c>
      <c r="E14" s="94">
        <v>6</v>
      </c>
      <c r="F14" s="97">
        <v>1</v>
      </c>
      <c r="G14" s="96">
        <v>5</v>
      </c>
      <c r="H14" s="94">
        <v>10</v>
      </c>
      <c r="I14" s="97">
        <v>3</v>
      </c>
      <c r="J14" s="96">
        <v>7</v>
      </c>
      <c r="K14" s="95">
        <v>4</v>
      </c>
      <c r="L14" s="97">
        <v>3</v>
      </c>
      <c r="M14" s="96">
        <v>1</v>
      </c>
      <c r="N14" s="70">
        <v>14</v>
      </c>
      <c r="O14" s="83">
        <v>12</v>
      </c>
      <c r="P14" s="146">
        <v>2</v>
      </c>
      <c r="Q14" s="83">
        <v>2</v>
      </c>
      <c r="R14" s="71">
        <v>1</v>
      </c>
      <c r="S14" s="148">
        <v>1</v>
      </c>
      <c r="T14" s="70"/>
      <c r="U14" s="71"/>
      <c r="V14" s="72"/>
      <c r="W14" s="29"/>
      <c r="X14" s="101">
        <v>11</v>
      </c>
      <c r="Y14" s="102">
        <v>6</v>
      </c>
      <c r="Z14" s="2"/>
    </row>
    <row r="15" spans="1:26" ht="22.5" customHeight="1">
      <c r="A15" s="60" t="s">
        <v>113</v>
      </c>
      <c r="B15" s="94">
        <v>14</v>
      </c>
      <c r="C15" s="95">
        <v>3</v>
      </c>
      <c r="D15" s="96">
        <v>11</v>
      </c>
      <c r="E15" s="94">
        <v>7</v>
      </c>
      <c r="F15" s="97">
        <v>3</v>
      </c>
      <c r="G15" s="96">
        <v>4</v>
      </c>
      <c r="H15" s="94">
        <v>4</v>
      </c>
      <c r="I15" s="97">
        <v>1</v>
      </c>
      <c r="J15" s="96">
        <v>3</v>
      </c>
      <c r="K15" s="95">
        <v>4</v>
      </c>
      <c r="L15" s="97">
        <v>4</v>
      </c>
      <c r="M15" s="96"/>
      <c r="N15" s="70">
        <v>12</v>
      </c>
      <c r="O15" s="83">
        <v>6</v>
      </c>
      <c r="P15" s="146">
        <v>6</v>
      </c>
      <c r="Q15" s="83"/>
      <c r="R15" s="71"/>
      <c r="S15" s="148"/>
      <c r="T15" s="70"/>
      <c r="U15" s="71"/>
      <c r="V15" s="72"/>
      <c r="W15" s="29"/>
      <c r="X15" s="101">
        <v>11</v>
      </c>
      <c r="Y15" s="102">
        <v>6</v>
      </c>
      <c r="Z15" s="2"/>
    </row>
    <row r="16" spans="1:26" ht="22.5" customHeight="1" thickBot="1">
      <c r="A16" s="60" t="s">
        <v>114</v>
      </c>
      <c r="B16" s="94">
        <v>16</v>
      </c>
      <c r="C16" s="95">
        <v>4</v>
      </c>
      <c r="D16" s="96">
        <v>12</v>
      </c>
      <c r="E16" s="94">
        <v>12</v>
      </c>
      <c r="F16" s="97">
        <v>3</v>
      </c>
      <c r="G16" s="96">
        <v>9</v>
      </c>
      <c r="H16" s="94">
        <v>4</v>
      </c>
      <c r="I16" s="97">
        <v>2</v>
      </c>
      <c r="J16" s="96">
        <v>2</v>
      </c>
      <c r="K16" s="95">
        <v>8</v>
      </c>
      <c r="L16" s="97">
        <v>8</v>
      </c>
      <c r="M16" s="96"/>
      <c r="N16" s="70">
        <v>16</v>
      </c>
      <c r="O16" s="83">
        <v>8</v>
      </c>
      <c r="P16" s="146">
        <v>8</v>
      </c>
      <c r="Q16" s="83">
        <v>1</v>
      </c>
      <c r="R16" s="71"/>
      <c r="S16" s="148">
        <v>1</v>
      </c>
      <c r="T16" s="70"/>
      <c r="U16" s="71"/>
      <c r="V16" s="72"/>
      <c r="W16" s="29"/>
      <c r="X16" s="103">
        <v>11</v>
      </c>
      <c r="Y16" s="104">
        <v>6</v>
      </c>
      <c r="Z16" s="2"/>
    </row>
    <row r="17" spans="1:26" ht="25.5" customHeight="1" thickTop="1">
      <c r="A17" s="73" t="s">
        <v>5</v>
      </c>
      <c r="B17" s="74">
        <f>SUM(B5:B16)</f>
        <v>188</v>
      </c>
      <c r="C17" s="84">
        <f>SUM(C5:C16)</f>
        <v>66</v>
      </c>
      <c r="D17" s="76">
        <f>SUM(D5:D16)</f>
        <v>122</v>
      </c>
      <c r="E17" s="74">
        <f aca="true" t="shared" si="0" ref="E17:V17">SUM(E5:E16)</f>
        <v>88</v>
      </c>
      <c r="F17" s="75">
        <f t="shared" si="0"/>
        <v>29</v>
      </c>
      <c r="G17" s="76">
        <f t="shared" si="0"/>
        <v>59</v>
      </c>
      <c r="H17" s="74">
        <f t="shared" si="0"/>
        <v>65</v>
      </c>
      <c r="I17" s="75">
        <f t="shared" si="0"/>
        <v>25</v>
      </c>
      <c r="J17" s="76">
        <f t="shared" si="0"/>
        <v>40</v>
      </c>
      <c r="K17" s="74">
        <f t="shared" si="0"/>
        <v>114</v>
      </c>
      <c r="L17" s="75">
        <f t="shared" si="0"/>
        <v>101</v>
      </c>
      <c r="M17" s="76">
        <f t="shared" si="0"/>
        <v>13</v>
      </c>
      <c r="N17" s="74">
        <f t="shared" si="0"/>
        <v>204</v>
      </c>
      <c r="O17" s="75">
        <f t="shared" si="0"/>
        <v>122</v>
      </c>
      <c r="P17" s="76">
        <f t="shared" si="0"/>
        <v>82</v>
      </c>
      <c r="Q17" s="74">
        <f t="shared" si="0"/>
        <v>14</v>
      </c>
      <c r="R17" s="75">
        <f t="shared" si="0"/>
        <v>7</v>
      </c>
      <c r="S17" s="76">
        <f t="shared" si="0"/>
        <v>7</v>
      </c>
      <c r="T17" s="74">
        <f t="shared" si="0"/>
        <v>0</v>
      </c>
      <c r="U17" s="75">
        <f t="shared" si="0"/>
        <v>0</v>
      </c>
      <c r="V17" s="76">
        <f t="shared" si="0"/>
        <v>0</v>
      </c>
      <c r="W17" s="29"/>
      <c r="X17" s="98"/>
      <c r="Y17" s="98"/>
      <c r="Z17" s="3"/>
    </row>
    <row r="18" spans="1:25" s="58" customFormat="1" ht="35.25" customHeight="1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29"/>
      <c r="X18" s="29"/>
      <c r="Y18" s="29"/>
    </row>
    <row r="19" ht="13.5">
      <c r="W19" s="29"/>
    </row>
    <row r="20" ht="13.5">
      <c r="W20" s="29"/>
    </row>
    <row r="21" ht="11.25" customHeight="1">
      <c r="W21" s="29"/>
    </row>
    <row r="22" ht="13.5">
      <c r="W22" s="29"/>
    </row>
    <row r="23" ht="13.5">
      <c r="W23" s="29"/>
    </row>
    <row r="24" ht="13.5">
      <c r="W24" s="29"/>
    </row>
    <row r="25" ht="13.5">
      <c r="W25" s="29"/>
    </row>
    <row r="26" ht="13.5">
      <c r="W26" s="29"/>
    </row>
    <row r="27" ht="13.5">
      <c r="W27" s="29"/>
    </row>
    <row r="28" ht="13.5">
      <c r="W28" s="29"/>
    </row>
    <row r="29" ht="13.5">
      <c r="W29" s="29"/>
    </row>
    <row r="30" ht="13.5">
      <c r="W30" s="29"/>
    </row>
    <row r="31" ht="13.5">
      <c r="W31" s="29"/>
    </row>
    <row r="32" ht="13.5">
      <c r="W32" s="29"/>
    </row>
    <row r="33" ht="13.5">
      <c r="W33" s="29"/>
    </row>
    <row r="34" ht="13.5">
      <c r="W34" s="29"/>
    </row>
    <row r="35" ht="13.5">
      <c r="W35" s="29"/>
    </row>
    <row r="36" ht="13.5">
      <c r="W36" s="29"/>
    </row>
    <row r="37" ht="13.5">
      <c r="W37" s="29"/>
    </row>
    <row r="38" ht="13.5">
      <c r="W38" s="29"/>
    </row>
    <row r="39" ht="13.5">
      <c r="W39" s="24"/>
    </row>
  </sheetData>
  <mergeCells count="13">
    <mergeCell ref="A2:A3"/>
    <mergeCell ref="B3:D3"/>
    <mergeCell ref="E3:G3"/>
    <mergeCell ref="H3:J3"/>
    <mergeCell ref="X2:Y2"/>
    <mergeCell ref="X3:X4"/>
    <mergeCell ref="Y3:Y4"/>
    <mergeCell ref="K3:M3"/>
    <mergeCell ref="B2:M2"/>
    <mergeCell ref="N3:P3"/>
    <mergeCell ref="Q3:S3"/>
    <mergeCell ref="T3:V3"/>
    <mergeCell ref="N2:V2"/>
  </mergeCells>
  <printOptions/>
  <pageMargins left="0.5118110236220472" right="0.1968503937007874" top="0.7086614173228347" bottom="0.5118110236220472" header="0.5118110236220472" footer="0.4330708661417323"/>
  <pageSetup horizontalDpi="1200" verticalDpi="12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9"/>
  <sheetViews>
    <sheetView showGridLines="0" showZeros="0" zoomScale="85" zoomScaleNormal="85" workbookViewId="0" topLeftCell="A10">
      <selection activeCell="M18" sqref="M18"/>
    </sheetView>
  </sheetViews>
  <sheetFormatPr defaultColWidth="9.00390625" defaultRowHeight="13.5"/>
  <cols>
    <col min="1" max="1" width="6.25390625" style="4" customWidth="1"/>
    <col min="2" max="22" width="6.875" style="1" customWidth="1"/>
    <col min="23" max="23" width="2.125" style="1" customWidth="1"/>
    <col min="24" max="25" width="5.125" style="1" customWidth="1"/>
    <col min="26" max="26" width="1.37890625" style="1" customWidth="1"/>
    <col min="27" max="16384" width="9.00390625" style="1" customWidth="1"/>
  </cols>
  <sheetData>
    <row r="1" spans="1:25" ht="34.5" customHeight="1">
      <c r="A1" s="52" t="s">
        <v>139</v>
      </c>
      <c r="V1" s="57" t="s">
        <v>140</v>
      </c>
      <c r="Y1" s="10"/>
    </row>
    <row r="2" spans="1:25" s="7" customFormat="1" ht="24" customHeight="1">
      <c r="A2" s="223"/>
      <c r="B2" s="233" t="s">
        <v>102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  <c r="N2" s="220" t="s">
        <v>12</v>
      </c>
      <c r="O2" s="242"/>
      <c r="P2" s="242"/>
      <c r="Q2" s="242"/>
      <c r="R2" s="242"/>
      <c r="S2" s="242"/>
      <c r="T2" s="242"/>
      <c r="U2" s="242"/>
      <c r="V2" s="243"/>
      <c r="X2" s="227" t="s">
        <v>9</v>
      </c>
      <c r="Y2" s="228"/>
    </row>
    <row r="3" spans="1:26" s="9" customFormat="1" ht="188.25" customHeight="1">
      <c r="A3" s="244"/>
      <c r="B3" s="245" t="s">
        <v>120</v>
      </c>
      <c r="C3" s="231"/>
      <c r="D3" s="232"/>
      <c r="E3" s="246" t="s">
        <v>135</v>
      </c>
      <c r="F3" s="231"/>
      <c r="G3" s="232"/>
      <c r="H3" s="245" t="s">
        <v>101</v>
      </c>
      <c r="I3" s="231"/>
      <c r="J3" s="232"/>
      <c r="K3" s="231" t="s">
        <v>27</v>
      </c>
      <c r="L3" s="231"/>
      <c r="M3" s="232"/>
      <c r="N3" s="246" t="s">
        <v>136</v>
      </c>
      <c r="O3" s="247"/>
      <c r="P3" s="248"/>
      <c r="Q3" s="246" t="s">
        <v>137</v>
      </c>
      <c r="R3" s="247"/>
      <c r="S3" s="248"/>
      <c r="T3" s="245" t="s">
        <v>28</v>
      </c>
      <c r="U3" s="231"/>
      <c r="V3" s="232"/>
      <c r="W3" s="8"/>
      <c r="X3" s="229" t="s">
        <v>138</v>
      </c>
      <c r="Y3" s="230" t="s">
        <v>118</v>
      </c>
      <c r="Z3" s="8"/>
    </row>
    <row r="4" spans="1:26" ht="18.75" customHeight="1">
      <c r="A4" s="85" t="s">
        <v>25</v>
      </c>
      <c r="B4" s="86" t="s">
        <v>98</v>
      </c>
      <c r="C4" s="87" t="s">
        <v>99</v>
      </c>
      <c r="D4" s="89" t="s">
        <v>100</v>
      </c>
      <c r="E4" s="86" t="s">
        <v>98</v>
      </c>
      <c r="F4" s="88" t="s">
        <v>99</v>
      </c>
      <c r="G4" s="89" t="s">
        <v>100</v>
      </c>
      <c r="H4" s="86" t="s">
        <v>98</v>
      </c>
      <c r="I4" s="88" t="s">
        <v>99</v>
      </c>
      <c r="J4" s="89" t="s">
        <v>100</v>
      </c>
      <c r="K4" s="87" t="s">
        <v>98</v>
      </c>
      <c r="L4" s="88" t="s">
        <v>99</v>
      </c>
      <c r="M4" s="89" t="s">
        <v>100</v>
      </c>
      <c r="N4" s="86" t="s">
        <v>98</v>
      </c>
      <c r="O4" s="88" t="s">
        <v>99</v>
      </c>
      <c r="P4" s="89" t="s">
        <v>100</v>
      </c>
      <c r="Q4" s="86" t="s">
        <v>98</v>
      </c>
      <c r="R4" s="88" t="s">
        <v>99</v>
      </c>
      <c r="S4" s="149" t="s">
        <v>100</v>
      </c>
      <c r="T4" s="86" t="s">
        <v>98</v>
      </c>
      <c r="U4" s="88" t="s">
        <v>99</v>
      </c>
      <c r="V4" s="89" t="s">
        <v>100</v>
      </c>
      <c r="W4" s="29"/>
      <c r="X4" s="249"/>
      <c r="Y4" s="230"/>
      <c r="Z4" s="2"/>
    </row>
    <row r="5" spans="1:26" ht="22.5" customHeight="1">
      <c r="A5" s="59" t="s">
        <v>121</v>
      </c>
      <c r="B5" s="105">
        <f>'2-2-4月報_月別患者数'!B5/11</f>
        <v>1.0909090909090908</v>
      </c>
      <c r="C5" s="106">
        <f>'2-2-4月報_月別患者数'!C5/11</f>
        <v>0.45454545454545453</v>
      </c>
      <c r="D5" s="107">
        <f>'2-2-4月報_月別患者数'!D5/11</f>
        <v>0.6363636363636364</v>
      </c>
      <c r="E5" s="105">
        <f>'2-2-4月報_月別患者数'!E5/11</f>
        <v>0.2727272727272727</v>
      </c>
      <c r="F5" s="108">
        <f>'2-2-4月報_月別患者数'!F5/11</f>
        <v>0.09090909090909091</v>
      </c>
      <c r="G5" s="107">
        <f>'2-2-4月報_月別患者数'!G5/11</f>
        <v>0.18181818181818182</v>
      </c>
      <c r="H5" s="105">
        <f>'2-2-4月報_月別患者数'!H5/11</f>
        <v>0.7272727272727273</v>
      </c>
      <c r="I5" s="108">
        <f>'2-2-4月報_月別患者数'!I5/11</f>
        <v>0.45454545454545453</v>
      </c>
      <c r="J5" s="107">
        <f>'2-2-4月報_月別患者数'!J5/11</f>
        <v>0.2727272727272727</v>
      </c>
      <c r="K5" s="106">
        <f>'2-2-4月報_月別患者数'!K5/11</f>
        <v>0.9090909090909091</v>
      </c>
      <c r="L5" s="108">
        <f>'2-2-4月報_月別患者数'!L5/11</f>
        <v>0.9090909090909091</v>
      </c>
      <c r="M5" s="107">
        <f>'2-2-4月報_月別患者数'!M5/11</f>
        <v>0</v>
      </c>
      <c r="N5" s="109">
        <f>'2-2-4月報_月別患者数'!N5/6</f>
        <v>3.6666666666666665</v>
      </c>
      <c r="O5" s="110">
        <f>'2-2-4月報_月別患者数'!O5/6</f>
        <v>1.8333333333333333</v>
      </c>
      <c r="P5" s="151">
        <f>'2-2-4月報_月別患者数'!P5/6</f>
        <v>1.8333333333333333</v>
      </c>
      <c r="Q5" s="109">
        <f>'2-2-4月報_月別患者数'!Q5/6</f>
        <v>0.5</v>
      </c>
      <c r="R5" s="156">
        <f>'2-2-4月報_月別患者数'!R5/6</f>
        <v>0.16666666666666666</v>
      </c>
      <c r="S5" s="151">
        <f>'2-2-4月報_月別患者数'!S5/6</f>
        <v>0.3333333333333333</v>
      </c>
      <c r="T5" s="153">
        <f>'2-2-4月報_月別患者数'!T5/6</f>
        <v>0</v>
      </c>
      <c r="U5" s="154">
        <f>'2-2-4月報_月別患者数'!U5/6</f>
        <v>0</v>
      </c>
      <c r="V5" s="155">
        <f>'2-2-4月報_月別患者数'!V5/6</f>
        <v>0</v>
      </c>
      <c r="W5" s="29"/>
      <c r="X5" s="99">
        <v>11</v>
      </c>
      <c r="Y5" s="100">
        <v>6</v>
      </c>
      <c r="Z5" s="2"/>
    </row>
    <row r="6" spans="1:26" ht="22.5" customHeight="1">
      <c r="A6" s="60" t="s">
        <v>122</v>
      </c>
      <c r="B6" s="112">
        <f>'2-2-4月報_月別患者数'!B6/11</f>
        <v>0.8181818181818182</v>
      </c>
      <c r="C6" s="113">
        <f>'2-2-4月報_月別患者数'!C6/11</f>
        <v>0.45454545454545453</v>
      </c>
      <c r="D6" s="114">
        <f>'2-2-4月報_月別患者数'!D6/11</f>
        <v>0.36363636363636365</v>
      </c>
      <c r="E6" s="112">
        <f>'2-2-4月報_月別患者数'!E6/11</f>
        <v>0.2727272727272727</v>
      </c>
      <c r="F6" s="115">
        <f>'2-2-4月報_月別患者数'!F6/11</f>
        <v>0.18181818181818182</v>
      </c>
      <c r="G6" s="114">
        <f>'2-2-4月報_月別患者数'!G6/11</f>
        <v>0.09090909090909091</v>
      </c>
      <c r="H6" s="112">
        <f>'2-2-4月報_月別患者数'!H6/11</f>
        <v>0.45454545454545453</v>
      </c>
      <c r="I6" s="115">
        <f>'2-2-4月報_月別患者数'!I6/11</f>
        <v>0.2727272727272727</v>
      </c>
      <c r="J6" s="114">
        <f>'2-2-4月報_月別患者数'!J6/11</f>
        <v>0.18181818181818182</v>
      </c>
      <c r="K6" s="113">
        <f>'2-2-4月報_月別患者数'!K6/11</f>
        <v>0.9090909090909091</v>
      </c>
      <c r="L6" s="115">
        <f>'2-2-4月報_月別患者数'!L6/11</f>
        <v>0.9090909090909091</v>
      </c>
      <c r="M6" s="114">
        <f>'2-2-4月報_月別患者数'!M6/11</f>
        <v>0</v>
      </c>
      <c r="N6" s="109">
        <f>'2-2-4月報_月別患者数'!N6/6</f>
        <v>2.3333333333333335</v>
      </c>
      <c r="O6" s="110">
        <f>'2-2-4月報_月別患者数'!O6/6</f>
        <v>1.5</v>
      </c>
      <c r="P6" s="151">
        <f>'2-2-4月報_月別患者数'!P6/6</f>
        <v>0.8333333333333334</v>
      </c>
      <c r="Q6" s="109">
        <f>'2-2-4月報_月別患者数'!Q6/6</f>
        <v>0.5</v>
      </c>
      <c r="R6" s="156">
        <f>'2-2-4月報_月別患者数'!R6/6</f>
        <v>0.3333333333333333</v>
      </c>
      <c r="S6" s="151">
        <f>'2-2-4月報_月別患者数'!S6/6</f>
        <v>0.16666666666666666</v>
      </c>
      <c r="T6" s="109">
        <f>'2-2-4月報_月別患者数'!T6/6</f>
        <v>0</v>
      </c>
      <c r="U6" s="156">
        <f>'2-2-4月報_月別患者数'!U6/6</f>
        <v>0</v>
      </c>
      <c r="V6" s="111">
        <f>'2-2-4月報_月別患者数'!V6/6</f>
        <v>0</v>
      </c>
      <c r="W6" s="29"/>
      <c r="X6" s="101">
        <v>11</v>
      </c>
      <c r="Y6" s="102">
        <v>6</v>
      </c>
      <c r="Z6" s="2"/>
    </row>
    <row r="7" spans="1:26" ht="22.5" customHeight="1">
      <c r="A7" s="60" t="s">
        <v>123</v>
      </c>
      <c r="B7" s="112">
        <f>'2-2-4月報_月別患者数'!B7/11</f>
        <v>1.5454545454545454</v>
      </c>
      <c r="C7" s="113">
        <f>'2-2-4月報_月別患者数'!C7/11</f>
        <v>0.5454545454545454</v>
      </c>
      <c r="D7" s="114">
        <f>'2-2-4月報_月別患者数'!D7/11</f>
        <v>1</v>
      </c>
      <c r="E7" s="112">
        <f>'2-2-4月報_月別患者数'!E7/11</f>
        <v>0.18181818181818182</v>
      </c>
      <c r="F7" s="115">
        <f>'2-2-4月報_月別患者数'!F7/11</f>
        <v>0.09090909090909091</v>
      </c>
      <c r="G7" s="114">
        <f>'2-2-4月報_月別患者数'!G7/11</f>
        <v>0.09090909090909091</v>
      </c>
      <c r="H7" s="112">
        <f>'2-2-4月報_月別患者数'!H7/11</f>
        <v>0.45454545454545453</v>
      </c>
      <c r="I7" s="115">
        <f>'2-2-4月報_月別患者数'!I7/11</f>
        <v>0.2727272727272727</v>
      </c>
      <c r="J7" s="114">
        <f>'2-2-4月報_月別患者数'!J7/11</f>
        <v>0.18181818181818182</v>
      </c>
      <c r="K7" s="113">
        <f>'2-2-4月報_月別患者数'!K7/11</f>
        <v>1.4545454545454546</v>
      </c>
      <c r="L7" s="115">
        <f>'2-2-4月報_月別患者数'!L7/11</f>
        <v>1.0909090909090908</v>
      </c>
      <c r="M7" s="114">
        <f>'2-2-4月報_月別患者数'!M7/11</f>
        <v>0.36363636363636365</v>
      </c>
      <c r="N7" s="109">
        <f>'2-2-4月報_月別患者数'!N7/6</f>
        <v>3.5</v>
      </c>
      <c r="O7" s="110">
        <f>'2-2-4月報_月別患者数'!O7/6</f>
        <v>1.8333333333333333</v>
      </c>
      <c r="P7" s="151">
        <f>'2-2-4月報_月別患者数'!P7/6</f>
        <v>1.6666666666666667</v>
      </c>
      <c r="Q7" s="109">
        <f>'2-2-4月報_月別患者数'!Q7/6</f>
        <v>0</v>
      </c>
      <c r="R7" s="156">
        <f>'2-2-4月報_月別患者数'!R7/6</f>
        <v>0</v>
      </c>
      <c r="S7" s="151">
        <f>'2-2-4月報_月別患者数'!S7/6</f>
        <v>0</v>
      </c>
      <c r="T7" s="109">
        <f>'2-2-4月報_月別患者数'!T7/6</f>
        <v>0</v>
      </c>
      <c r="U7" s="156">
        <f>'2-2-4月報_月別患者数'!U7/6</f>
        <v>0</v>
      </c>
      <c r="V7" s="111">
        <f>'2-2-4月報_月別患者数'!V7/6</f>
        <v>0</v>
      </c>
      <c r="W7" s="29"/>
      <c r="X7" s="101">
        <v>11</v>
      </c>
      <c r="Y7" s="102">
        <v>6</v>
      </c>
      <c r="Z7" s="2"/>
    </row>
    <row r="8" spans="1:26" ht="22.5" customHeight="1">
      <c r="A8" s="60" t="s">
        <v>124</v>
      </c>
      <c r="B8" s="112">
        <f>'2-2-4月報_月別患者数'!B8/11</f>
        <v>0.9090909090909091</v>
      </c>
      <c r="C8" s="113">
        <f>'2-2-4月報_月別患者数'!C8/11</f>
        <v>0.45454545454545453</v>
      </c>
      <c r="D8" s="114">
        <f>'2-2-4月報_月別患者数'!D8/11</f>
        <v>0.45454545454545453</v>
      </c>
      <c r="E8" s="112">
        <f>'2-2-4月報_月別患者数'!E8/11</f>
        <v>0.5454545454545454</v>
      </c>
      <c r="F8" s="115">
        <f>'2-2-4月報_月別患者数'!F8/11</f>
        <v>0.09090909090909091</v>
      </c>
      <c r="G8" s="114">
        <f>'2-2-4月報_月別患者数'!G8/11</f>
        <v>0.45454545454545453</v>
      </c>
      <c r="H8" s="112">
        <f>'2-2-4月報_月別患者数'!H8/11</f>
        <v>0.2727272727272727</v>
      </c>
      <c r="I8" s="115">
        <f>'2-2-4月報_月別患者数'!I8/11</f>
        <v>0.09090909090909091</v>
      </c>
      <c r="J8" s="114">
        <f>'2-2-4月報_月別患者数'!J8/11</f>
        <v>0.18181818181818182</v>
      </c>
      <c r="K8" s="113">
        <f>'2-2-4月報_月別患者数'!K8/11</f>
        <v>0.5454545454545454</v>
      </c>
      <c r="L8" s="115">
        <f>'2-2-4月報_月別患者数'!L8/11</f>
        <v>0.36363636363636365</v>
      </c>
      <c r="M8" s="114">
        <f>'2-2-4月報_月別患者数'!M8/11</f>
        <v>0.18181818181818182</v>
      </c>
      <c r="N8" s="109">
        <f>'2-2-4月報_月別患者数'!N8/6</f>
        <v>3.5</v>
      </c>
      <c r="O8" s="110">
        <f>'2-2-4月報_月別患者数'!O8/6</f>
        <v>2.8333333333333335</v>
      </c>
      <c r="P8" s="151">
        <f>'2-2-4月報_月別患者数'!P8/6</f>
        <v>0.6666666666666666</v>
      </c>
      <c r="Q8" s="109">
        <f>'2-2-4月報_月別患者数'!Q8/6</f>
        <v>0.6666666666666666</v>
      </c>
      <c r="R8" s="156">
        <f>'2-2-4月報_月別患者数'!R8/6</f>
        <v>0.5</v>
      </c>
      <c r="S8" s="151">
        <f>'2-2-4月報_月別患者数'!S8/6</f>
        <v>0.16666666666666666</v>
      </c>
      <c r="T8" s="109">
        <f>'2-2-4月報_月別患者数'!T8/6</f>
        <v>0</v>
      </c>
      <c r="U8" s="156">
        <f>'2-2-4月報_月別患者数'!U8/6</f>
        <v>0</v>
      </c>
      <c r="V8" s="111">
        <f>'2-2-4月報_月別患者数'!V8/6</f>
        <v>0</v>
      </c>
      <c r="W8" s="29"/>
      <c r="X8" s="101">
        <v>11</v>
      </c>
      <c r="Y8" s="102">
        <v>6</v>
      </c>
      <c r="Z8" s="2"/>
    </row>
    <row r="9" spans="1:26" ht="22.5" customHeight="1">
      <c r="A9" s="60" t="s">
        <v>125</v>
      </c>
      <c r="B9" s="112">
        <f>'2-2-4月報_月別患者数'!B9/11</f>
        <v>1.5454545454545454</v>
      </c>
      <c r="C9" s="113">
        <f>'2-2-4月報_月別患者数'!C9/11</f>
        <v>0.7272727272727273</v>
      </c>
      <c r="D9" s="114">
        <f>'2-2-4月報_月別患者数'!D9/11</f>
        <v>0.8181818181818182</v>
      </c>
      <c r="E9" s="112">
        <f>'2-2-4月報_月別患者数'!E9/11</f>
        <v>0.7272727272727273</v>
      </c>
      <c r="F9" s="115">
        <f>'2-2-4月報_月別患者数'!F9/11</f>
        <v>0.2727272727272727</v>
      </c>
      <c r="G9" s="114">
        <f>'2-2-4月報_月別患者数'!G9/11</f>
        <v>0.45454545454545453</v>
      </c>
      <c r="H9" s="112">
        <f>'2-2-4月報_月別患者数'!H9/11</f>
        <v>0.2727272727272727</v>
      </c>
      <c r="I9" s="115">
        <f>'2-2-4月報_月別患者数'!I9/11</f>
        <v>0.18181818181818182</v>
      </c>
      <c r="J9" s="114">
        <f>'2-2-4月報_月別患者数'!J9/11</f>
        <v>0.09090909090909091</v>
      </c>
      <c r="K9" s="113">
        <f>'2-2-4月報_月別患者数'!K9/11</f>
        <v>1.1818181818181819</v>
      </c>
      <c r="L9" s="115">
        <f>'2-2-4月報_月別患者数'!L9/11</f>
        <v>1.0909090909090908</v>
      </c>
      <c r="M9" s="114">
        <f>'2-2-4月報_月別患者数'!M9/11</f>
        <v>0.09090909090909091</v>
      </c>
      <c r="N9" s="109">
        <f>'2-2-4月報_月別患者数'!N9/6</f>
        <v>3.6666666666666665</v>
      </c>
      <c r="O9" s="110">
        <f>'2-2-4月報_月別患者数'!O9/6</f>
        <v>2.3333333333333335</v>
      </c>
      <c r="P9" s="151">
        <f>'2-2-4月報_月別患者数'!P9/6</f>
        <v>1.3333333333333333</v>
      </c>
      <c r="Q9" s="109">
        <f>'2-2-4月報_月別患者数'!Q9/6</f>
        <v>0</v>
      </c>
      <c r="R9" s="156">
        <f>'2-2-4月報_月別患者数'!R9/6</f>
        <v>0</v>
      </c>
      <c r="S9" s="151">
        <f>'2-2-4月報_月別患者数'!S9/6</f>
        <v>0</v>
      </c>
      <c r="T9" s="109">
        <f>'2-2-4月報_月別患者数'!T9/6</f>
        <v>0</v>
      </c>
      <c r="U9" s="156">
        <f>'2-2-4月報_月別患者数'!U9/6</f>
        <v>0</v>
      </c>
      <c r="V9" s="111">
        <f>'2-2-4月報_月別患者数'!V9/6</f>
        <v>0</v>
      </c>
      <c r="W9" s="29"/>
      <c r="X9" s="101">
        <v>11</v>
      </c>
      <c r="Y9" s="102">
        <v>6</v>
      </c>
      <c r="Z9" s="2"/>
    </row>
    <row r="10" spans="1:26" ht="22.5" customHeight="1">
      <c r="A10" s="60" t="s">
        <v>126</v>
      </c>
      <c r="B10" s="112">
        <f>'2-2-4月報_月別患者数'!B10/11</f>
        <v>1.9090909090909092</v>
      </c>
      <c r="C10" s="113">
        <f>'2-2-4月報_月別患者数'!C10/11</f>
        <v>0.7272727272727273</v>
      </c>
      <c r="D10" s="114">
        <f>'2-2-4月報_月別患者数'!D10/11</f>
        <v>1.1818181818181819</v>
      </c>
      <c r="E10" s="112">
        <f>'2-2-4月報_月別患者数'!E10/11</f>
        <v>0.9090909090909091</v>
      </c>
      <c r="F10" s="115">
        <f>'2-2-4月報_月別患者数'!F10/11</f>
        <v>0.09090909090909091</v>
      </c>
      <c r="G10" s="114">
        <f>'2-2-4月報_月別患者数'!G10/11</f>
        <v>0.8181818181818182</v>
      </c>
      <c r="H10" s="112">
        <f>'2-2-4月報_月別患者数'!H10/11</f>
        <v>0.36363636363636365</v>
      </c>
      <c r="I10" s="115">
        <f>'2-2-4月報_月別患者数'!I10/11</f>
        <v>0.09090909090909091</v>
      </c>
      <c r="J10" s="114">
        <f>'2-2-4月報_月別患者数'!J10/11</f>
        <v>0.2727272727272727</v>
      </c>
      <c r="K10" s="113">
        <f>'2-2-4月報_月別患者数'!K10/11</f>
        <v>0.8181818181818182</v>
      </c>
      <c r="L10" s="115">
        <f>'2-2-4月報_月別患者数'!L10/11</f>
        <v>0.8181818181818182</v>
      </c>
      <c r="M10" s="114">
        <f>'2-2-4月報_月別患者数'!M10/11</f>
        <v>0</v>
      </c>
      <c r="N10" s="109">
        <f>'2-2-4月報_月別患者数'!N10/6</f>
        <v>2.6666666666666665</v>
      </c>
      <c r="O10" s="110">
        <f>'2-2-4月報_月別患者数'!O10/6</f>
        <v>1.8333333333333333</v>
      </c>
      <c r="P10" s="151">
        <f>'2-2-4月報_月別患者数'!P10/6</f>
        <v>0.8333333333333334</v>
      </c>
      <c r="Q10" s="109">
        <f>'2-2-4月報_月別患者数'!Q10/6</f>
        <v>0.16666666666666666</v>
      </c>
      <c r="R10" s="156">
        <f>'2-2-4月報_月別患者数'!R10/6</f>
        <v>0</v>
      </c>
      <c r="S10" s="151">
        <f>'2-2-4月報_月別患者数'!S10/6</f>
        <v>0.16666666666666666</v>
      </c>
      <c r="T10" s="109">
        <f>'2-2-4月報_月別患者数'!T10/6</f>
        <v>0</v>
      </c>
      <c r="U10" s="156">
        <f>'2-2-4月報_月別患者数'!U10/6</f>
        <v>0</v>
      </c>
      <c r="V10" s="111">
        <f>'2-2-4月報_月別患者数'!V10/6</f>
        <v>0</v>
      </c>
      <c r="W10" s="29"/>
      <c r="X10" s="101">
        <v>11</v>
      </c>
      <c r="Y10" s="102">
        <v>6</v>
      </c>
      <c r="Z10" s="2"/>
    </row>
    <row r="11" spans="1:26" ht="22.5" customHeight="1">
      <c r="A11" s="60" t="s">
        <v>127</v>
      </c>
      <c r="B11" s="112">
        <f>'2-2-4月報_月別患者数'!B11/11</f>
        <v>1.1818181818181819</v>
      </c>
      <c r="C11" s="113">
        <f>'2-2-4月報_月別患者数'!C11/11</f>
        <v>0.2727272727272727</v>
      </c>
      <c r="D11" s="114">
        <f>'2-2-4月報_月別患者数'!D11/11</f>
        <v>0.9090909090909091</v>
      </c>
      <c r="E11" s="112">
        <f>'2-2-4月報_月別患者数'!E11/11</f>
        <v>0.8181818181818182</v>
      </c>
      <c r="F11" s="115">
        <f>'2-2-4月報_月別患者数'!F11/11</f>
        <v>0.45454545454545453</v>
      </c>
      <c r="G11" s="114">
        <f>'2-2-4月報_月別患者数'!G11/11</f>
        <v>0.36363636363636365</v>
      </c>
      <c r="H11" s="112">
        <f>'2-2-4月報_月別患者数'!H11/11</f>
        <v>0.8181818181818182</v>
      </c>
      <c r="I11" s="115">
        <f>'2-2-4月報_月別患者数'!I11/11</f>
        <v>0.18181818181818182</v>
      </c>
      <c r="J11" s="114">
        <f>'2-2-4月報_月別患者数'!J11/11</f>
        <v>0.6363636363636364</v>
      </c>
      <c r="K11" s="113">
        <f>'2-2-4月報_月別患者数'!K11/11</f>
        <v>1.4545454545454546</v>
      </c>
      <c r="L11" s="115">
        <f>'2-2-4月報_月別患者数'!L11/11</f>
        <v>1.0909090909090908</v>
      </c>
      <c r="M11" s="114">
        <f>'2-2-4月報_月別患者数'!M11/11</f>
        <v>0.36363636363636365</v>
      </c>
      <c r="N11" s="109">
        <f>'2-2-4月報_月別患者数'!N11/6</f>
        <v>2.3333333333333335</v>
      </c>
      <c r="O11" s="110">
        <f>'2-2-4月報_月別患者数'!O11/6</f>
        <v>1.3333333333333333</v>
      </c>
      <c r="P11" s="151">
        <f>'2-2-4月報_月別患者数'!P11/6</f>
        <v>1</v>
      </c>
      <c r="Q11" s="109">
        <f>'2-2-4月報_月別患者数'!Q11/6</f>
        <v>0</v>
      </c>
      <c r="R11" s="156">
        <f>'2-2-4月報_月別患者数'!R11/6</f>
        <v>0</v>
      </c>
      <c r="S11" s="151">
        <f>'2-2-4月報_月別患者数'!S11/6</f>
        <v>0</v>
      </c>
      <c r="T11" s="109">
        <f>'2-2-4月報_月別患者数'!T11/6</f>
        <v>0</v>
      </c>
      <c r="U11" s="156">
        <f>'2-2-4月報_月別患者数'!U11/6</f>
        <v>0</v>
      </c>
      <c r="V11" s="111">
        <f>'2-2-4月報_月別患者数'!V11/6</f>
        <v>0</v>
      </c>
      <c r="W11" s="29"/>
      <c r="X11" s="101">
        <v>11</v>
      </c>
      <c r="Y11" s="102">
        <v>6</v>
      </c>
      <c r="Z11" s="2"/>
    </row>
    <row r="12" spans="1:26" ht="22.5" customHeight="1">
      <c r="A12" s="60" t="s">
        <v>128</v>
      </c>
      <c r="B12" s="112">
        <f>'2-2-4月報_月別患者数'!B12/11</f>
        <v>1.5454545454545454</v>
      </c>
      <c r="C12" s="113">
        <f>'2-2-4月報_月別患者数'!C12/11</f>
        <v>0.5454545454545454</v>
      </c>
      <c r="D12" s="114">
        <f>'2-2-4月報_月別患者数'!D12/11</f>
        <v>1</v>
      </c>
      <c r="E12" s="112">
        <f>'2-2-4月報_月別患者数'!E12/11</f>
        <v>1.1818181818181819</v>
      </c>
      <c r="F12" s="115">
        <f>'2-2-4月報_月別患者数'!F12/11</f>
        <v>0.36363636363636365</v>
      </c>
      <c r="G12" s="114">
        <f>'2-2-4月報_月別患者数'!G12/11</f>
        <v>0.8181818181818182</v>
      </c>
      <c r="H12" s="112">
        <f>'2-2-4月報_月別患者数'!H12/11</f>
        <v>0.5454545454545454</v>
      </c>
      <c r="I12" s="115">
        <f>'2-2-4月報_月別患者数'!I12/11</f>
        <v>0.09090909090909091</v>
      </c>
      <c r="J12" s="114">
        <f>'2-2-4月報_月別患者数'!J12/11</f>
        <v>0.45454545454545453</v>
      </c>
      <c r="K12" s="113">
        <f>'2-2-4月報_月別患者数'!K12/11</f>
        <v>0.9090909090909091</v>
      </c>
      <c r="L12" s="115">
        <f>'2-2-4月報_月別患者数'!L12/11</f>
        <v>0.8181818181818182</v>
      </c>
      <c r="M12" s="114">
        <f>'2-2-4月報_月別患者数'!M12/11</f>
        <v>0.09090909090909091</v>
      </c>
      <c r="N12" s="109">
        <f>'2-2-4月報_月別患者数'!N12/6</f>
        <v>2.5</v>
      </c>
      <c r="O12" s="110">
        <f>'2-2-4月報_月別患者数'!O12/6</f>
        <v>1</v>
      </c>
      <c r="P12" s="151">
        <f>'2-2-4月報_月別患者数'!P12/6</f>
        <v>1.5</v>
      </c>
      <c r="Q12" s="109">
        <f>'2-2-4月報_月別患者数'!Q12/6</f>
        <v>0</v>
      </c>
      <c r="R12" s="156">
        <f>'2-2-4月報_月別患者数'!R12/6</f>
        <v>0</v>
      </c>
      <c r="S12" s="151">
        <f>'2-2-4月報_月別患者数'!S12/6</f>
        <v>0</v>
      </c>
      <c r="T12" s="109">
        <f>'2-2-4月報_月別患者数'!T12/6</f>
        <v>0</v>
      </c>
      <c r="U12" s="156">
        <f>'2-2-4月報_月別患者数'!U12/6</f>
        <v>0</v>
      </c>
      <c r="V12" s="111">
        <f>'2-2-4月報_月別患者数'!V12/6</f>
        <v>0</v>
      </c>
      <c r="W12" s="29"/>
      <c r="X12" s="101">
        <v>11</v>
      </c>
      <c r="Y12" s="102">
        <v>6</v>
      </c>
      <c r="Z12" s="2"/>
    </row>
    <row r="13" spans="1:26" ht="22.5" customHeight="1">
      <c r="A13" s="60" t="s">
        <v>129</v>
      </c>
      <c r="B13" s="112">
        <f>'2-2-4月報_月別患者数'!B13/11</f>
        <v>2.090909090909091</v>
      </c>
      <c r="C13" s="113">
        <f>'2-2-4月報_月別患者数'!C13/11</f>
        <v>0.7272727272727273</v>
      </c>
      <c r="D13" s="114">
        <f>'2-2-4月報_月別患者数'!D13/11</f>
        <v>1.3636363636363635</v>
      </c>
      <c r="E13" s="112">
        <f>'2-2-4月報_月別患者数'!E13/11</f>
        <v>0.8181818181818182</v>
      </c>
      <c r="F13" s="115">
        <f>'2-2-4月報_月別患者数'!F13/11</f>
        <v>0.36363636363636365</v>
      </c>
      <c r="G13" s="114">
        <f>'2-2-4月報_月別患者数'!G13/11</f>
        <v>0.45454545454545453</v>
      </c>
      <c r="H13" s="112">
        <f>'2-2-4月報_月別患者数'!H13/11</f>
        <v>0.36363636363636365</v>
      </c>
      <c r="I13" s="115">
        <f>'2-2-4月報_月別患者数'!I13/11</f>
        <v>0.09090909090909091</v>
      </c>
      <c r="J13" s="114">
        <f>'2-2-4月報_月別患者数'!J13/11</f>
        <v>0.2727272727272727</v>
      </c>
      <c r="K13" s="113">
        <f>'2-2-4月報_月別患者数'!K13/11</f>
        <v>0.7272727272727273</v>
      </c>
      <c r="L13" s="115">
        <f>'2-2-4月報_月別患者数'!L13/11</f>
        <v>0.7272727272727273</v>
      </c>
      <c r="M13" s="114">
        <f>'2-2-4月報_月別患者数'!M13/11</f>
        <v>0</v>
      </c>
      <c r="N13" s="109">
        <f>'2-2-4月報_月別患者数'!N13/6</f>
        <v>2.8333333333333335</v>
      </c>
      <c r="O13" s="110">
        <f>'2-2-4月報_月別患者数'!O13/6</f>
        <v>1.5</v>
      </c>
      <c r="P13" s="151">
        <f>'2-2-4月報_月別患者数'!P13/6</f>
        <v>1.3333333333333333</v>
      </c>
      <c r="Q13" s="109">
        <f>'2-2-4月報_月別患者数'!Q13/6</f>
        <v>0</v>
      </c>
      <c r="R13" s="156">
        <f>'2-2-4月報_月別患者数'!R13/6</f>
        <v>0</v>
      </c>
      <c r="S13" s="151">
        <f>'2-2-4月報_月別患者数'!S13/6</f>
        <v>0</v>
      </c>
      <c r="T13" s="109">
        <f>'2-2-4月報_月別患者数'!T13/6</f>
        <v>0</v>
      </c>
      <c r="U13" s="156">
        <f>'2-2-4月報_月別患者数'!U13/6</f>
        <v>0</v>
      </c>
      <c r="V13" s="111">
        <f>'2-2-4月報_月別患者数'!V13/6</f>
        <v>0</v>
      </c>
      <c r="W13" s="29"/>
      <c r="X13" s="101">
        <v>11</v>
      </c>
      <c r="Y13" s="102">
        <v>6</v>
      </c>
      <c r="Z13" s="2"/>
    </row>
    <row r="14" spans="1:26" ht="22.5" customHeight="1">
      <c r="A14" s="60" t="s">
        <v>130</v>
      </c>
      <c r="B14" s="112">
        <f>'2-2-4月報_月別患者数'!B14/11</f>
        <v>1.7272727272727273</v>
      </c>
      <c r="C14" s="113">
        <f>'2-2-4月報_月別患者数'!C14/11</f>
        <v>0.45454545454545453</v>
      </c>
      <c r="D14" s="114">
        <f>'2-2-4月報_月別患者数'!D14/11</f>
        <v>1.2727272727272727</v>
      </c>
      <c r="E14" s="112">
        <f>'2-2-4月報_月別患者数'!E14/11</f>
        <v>0.5454545454545454</v>
      </c>
      <c r="F14" s="115">
        <f>'2-2-4月報_月別患者数'!F14/11</f>
        <v>0.09090909090909091</v>
      </c>
      <c r="G14" s="114">
        <f>'2-2-4月報_月別患者数'!G14/11</f>
        <v>0.45454545454545453</v>
      </c>
      <c r="H14" s="112">
        <f>'2-2-4月報_月別患者数'!H14/11</f>
        <v>0.9090909090909091</v>
      </c>
      <c r="I14" s="115">
        <f>'2-2-4月報_月別患者数'!I14/11</f>
        <v>0.2727272727272727</v>
      </c>
      <c r="J14" s="114">
        <f>'2-2-4月報_月別患者数'!J14/11</f>
        <v>0.6363636363636364</v>
      </c>
      <c r="K14" s="113">
        <f>'2-2-4月報_月別患者数'!K14/11</f>
        <v>0.36363636363636365</v>
      </c>
      <c r="L14" s="115">
        <f>'2-2-4月報_月別患者数'!L14/11</f>
        <v>0.2727272727272727</v>
      </c>
      <c r="M14" s="114">
        <f>'2-2-4月報_月別患者数'!M14/11</f>
        <v>0.09090909090909091</v>
      </c>
      <c r="N14" s="109">
        <f>'2-2-4月報_月別患者数'!N14/6</f>
        <v>2.3333333333333335</v>
      </c>
      <c r="O14" s="110">
        <f>'2-2-4月報_月別患者数'!O14/6</f>
        <v>2</v>
      </c>
      <c r="P14" s="151">
        <f>'2-2-4月報_月別患者数'!P14/6</f>
        <v>0.3333333333333333</v>
      </c>
      <c r="Q14" s="109">
        <f>'2-2-4月報_月別患者数'!Q14/6</f>
        <v>0.3333333333333333</v>
      </c>
      <c r="R14" s="156">
        <f>'2-2-4月報_月別患者数'!R14/6</f>
        <v>0.16666666666666666</v>
      </c>
      <c r="S14" s="151">
        <f>'2-2-4月報_月別患者数'!S14/6</f>
        <v>0.16666666666666666</v>
      </c>
      <c r="T14" s="109">
        <f>'2-2-4月報_月別患者数'!T14/6</f>
        <v>0</v>
      </c>
      <c r="U14" s="156">
        <f>'2-2-4月報_月別患者数'!U14/6</f>
        <v>0</v>
      </c>
      <c r="V14" s="111">
        <f>'2-2-4月報_月別患者数'!V14/6</f>
        <v>0</v>
      </c>
      <c r="W14" s="29"/>
      <c r="X14" s="101">
        <v>11</v>
      </c>
      <c r="Y14" s="102">
        <v>6</v>
      </c>
      <c r="Z14" s="2"/>
    </row>
    <row r="15" spans="1:26" ht="22.5" customHeight="1">
      <c r="A15" s="60" t="s">
        <v>131</v>
      </c>
      <c r="B15" s="112">
        <f>'2-2-4月報_月別患者数'!B15/11</f>
        <v>1.2727272727272727</v>
      </c>
      <c r="C15" s="113">
        <f>'2-2-4月報_月別患者数'!C15/11</f>
        <v>0.2727272727272727</v>
      </c>
      <c r="D15" s="114">
        <f>'2-2-4月報_月別患者数'!D15/11</f>
        <v>1</v>
      </c>
      <c r="E15" s="112">
        <f>'2-2-4月報_月別患者数'!E15/11</f>
        <v>0.6363636363636364</v>
      </c>
      <c r="F15" s="115">
        <f>'2-2-4月報_月別患者数'!F15/11</f>
        <v>0.2727272727272727</v>
      </c>
      <c r="G15" s="114">
        <f>'2-2-4月報_月別患者数'!G15/11</f>
        <v>0.36363636363636365</v>
      </c>
      <c r="H15" s="112">
        <f>'2-2-4月報_月別患者数'!H15/11</f>
        <v>0.36363636363636365</v>
      </c>
      <c r="I15" s="115">
        <f>'2-2-4月報_月別患者数'!I15/11</f>
        <v>0.09090909090909091</v>
      </c>
      <c r="J15" s="114">
        <f>'2-2-4月報_月別患者数'!J15/11</f>
        <v>0.2727272727272727</v>
      </c>
      <c r="K15" s="113">
        <f>'2-2-4月報_月別患者数'!K15/11</f>
        <v>0.36363636363636365</v>
      </c>
      <c r="L15" s="115">
        <f>'2-2-4月報_月別患者数'!L15/11</f>
        <v>0.36363636363636365</v>
      </c>
      <c r="M15" s="114">
        <f>'2-2-4月報_月別患者数'!M15/11</f>
        <v>0</v>
      </c>
      <c r="N15" s="109">
        <f>'2-2-4月報_月別患者数'!N15/6</f>
        <v>2</v>
      </c>
      <c r="O15" s="110">
        <f>'2-2-4月報_月別患者数'!O15/6</f>
        <v>1</v>
      </c>
      <c r="P15" s="151">
        <f>'2-2-4月報_月別患者数'!P15/6</f>
        <v>1</v>
      </c>
      <c r="Q15" s="109">
        <f>'2-2-4月報_月別患者数'!Q15/6</f>
        <v>0</v>
      </c>
      <c r="R15" s="156">
        <f>'2-2-4月報_月別患者数'!R15/6</f>
        <v>0</v>
      </c>
      <c r="S15" s="151">
        <f>'2-2-4月報_月別患者数'!S15/6</f>
        <v>0</v>
      </c>
      <c r="T15" s="109">
        <f>'2-2-4月報_月別患者数'!T15/6</f>
        <v>0</v>
      </c>
      <c r="U15" s="156">
        <f>'2-2-4月報_月別患者数'!U15/6</f>
        <v>0</v>
      </c>
      <c r="V15" s="111">
        <f>'2-2-4月報_月別患者数'!V15/6</f>
        <v>0</v>
      </c>
      <c r="W15" s="29"/>
      <c r="X15" s="101">
        <v>11</v>
      </c>
      <c r="Y15" s="102">
        <v>6</v>
      </c>
      <c r="Z15" s="2"/>
    </row>
    <row r="16" spans="1:26" ht="22.5" customHeight="1" thickBot="1">
      <c r="A16" s="60" t="s">
        <v>132</v>
      </c>
      <c r="B16" s="112">
        <f>'2-2-4月報_月別患者数'!B16/11</f>
        <v>1.4545454545454546</v>
      </c>
      <c r="C16" s="113">
        <f>'2-2-4月報_月別患者数'!C16/11</f>
        <v>0.36363636363636365</v>
      </c>
      <c r="D16" s="114">
        <f>'2-2-4月報_月別患者数'!D16/11</f>
        <v>1.0909090909090908</v>
      </c>
      <c r="E16" s="112">
        <f>'2-2-4月報_月別患者数'!E16/11</f>
        <v>1.0909090909090908</v>
      </c>
      <c r="F16" s="115">
        <f>'2-2-4月報_月別患者数'!F16/11</f>
        <v>0.2727272727272727</v>
      </c>
      <c r="G16" s="114">
        <f>'2-2-4月報_月別患者数'!G16/11</f>
        <v>0.8181818181818182</v>
      </c>
      <c r="H16" s="112">
        <f>'2-2-4月報_月別患者数'!H16/11</f>
        <v>0.36363636363636365</v>
      </c>
      <c r="I16" s="115">
        <f>'2-2-4月報_月別患者数'!I16/11</f>
        <v>0.18181818181818182</v>
      </c>
      <c r="J16" s="114">
        <f>'2-2-4月報_月別患者数'!J16/11</f>
        <v>0.18181818181818182</v>
      </c>
      <c r="K16" s="113">
        <f>'2-2-4月報_月別患者数'!K16/11</f>
        <v>0.7272727272727273</v>
      </c>
      <c r="L16" s="115">
        <f>'2-2-4月報_月別患者数'!L16/11</f>
        <v>0.7272727272727273</v>
      </c>
      <c r="M16" s="114">
        <f>'2-2-4月報_月別患者数'!M16/11</f>
        <v>0</v>
      </c>
      <c r="N16" s="109">
        <f>'2-2-4月報_月別患者数'!N16/6</f>
        <v>2.6666666666666665</v>
      </c>
      <c r="O16" s="110">
        <f>'2-2-4月報_月別患者数'!O16/6</f>
        <v>1.3333333333333333</v>
      </c>
      <c r="P16" s="151">
        <f>'2-2-4月報_月別患者数'!P16/6</f>
        <v>1.3333333333333333</v>
      </c>
      <c r="Q16" s="109">
        <f>'2-2-4月報_月別患者数'!Q16/6</f>
        <v>0.16666666666666666</v>
      </c>
      <c r="R16" s="156">
        <f>'2-2-4月報_月別患者数'!R16/6</f>
        <v>0</v>
      </c>
      <c r="S16" s="151">
        <f>'2-2-4月報_月別患者数'!S16/6</f>
        <v>0.16666666666666666</v>
      </c>
      <c r="T16" s="109">
        <f>'2-2-4月報_月別患者数'!T16/6</f>
        <v>0</v>
      </c>
      <c r="U16" s="156">
        <f>'2-2-4月報_月別患者数'!U16/6</f>
        <v>0</v>
      </c>
      <c r="V16" s="111">
        <f>'2-2-4月報_月別患者数'!V16/6</f>
        <v>0</v>
      </c>
      <c r="W16" s="29"/>
      <c r="X16" s="103">
        <v>11</v>
      </c>
      <c r="Y16" s="104">
        <v>6</v>
      </c>
      <c r="Z16" s="2"/>
    </row>
    <row r="17" spans="1:26" ht="25.5" customHeight="1" thickTop="1">
      <c r="A17" s="73" t="s">
        <v>5</v>
      </c>
      <c r="B17" s="116">
        <f>'2-2-4月報_月別患者数'!B17/11</f>
        <v>17.09090909090909</v>
      </c>
      <c r="C17" s="117">
        <f>'2-2-4月報_月別患者数'!C17/11</f>
        <v>6</v>
      </c>
      <c r="D17" s="118">
        <f>'2-2-4月報_月別患者数'!D17/11</f>
        <v>11.090909090909092</v>
      </c>
      <c r="E17" s="116">
        <f>'2-2-4月報_月別患者数'!E17/11</f>
        <v>8</v>
      </c>
      <c r="F17" s="119">
        <f>'2-2-4月報_月別患者数'!F17/11</f>
        <v>2.6363636363636362</v>
      </c>
      <c r="G17" s="118">
        <f>'2-2-4月報_月別患者数'!G17/11</f>
        <v>5.363636363636363</v>
      </c>
      <c r="H17" s="116">
        <f>'2-2-4月報_月別患者数'!H17/11</f>
        <v>5.909090909090909</v>
      </c>
      <c r="I17" s="119">
        <f>'2-2-4月報_月別患者数'!I17/11</f>
        <v>2.272727272727273</v>
      </c>
      <c r="J17" s="118">
        <f>'2-2-4月報_月別患者数'!J17/11</f>
        <v>3.6363636363636362</v>
      </c>
      <c r="K17" s="117">
        <f>'2-2-4月報_月別患者数'!K17/11</f>
        <v>10.363636363636363</v>
      </c>
      <c r="L17" s="119">
        <f>'2-2-4月報_月別患者数'!L17/11</f>
        <v>9.181818181818182</v>
      </c>
      <c r="M17" s="118">
        <f>'2-2-4月報_月別患者数'!M17/11</f>
        <v>1.1818181818181819</v>
      </c>
      <c r="N17" s="116">
        <f>'2-2-4月報_月別患者数'!N17/6</f>
        <v>34</v>
      </c>
      <c r="O17" s="117">
        <f>'2-2-4月報_月別患者数'!O17/6</f>
        <v>20.333333333333332</v>
      </c>
      <c r="P17" s="152">
        <f>'2-2-4月報_月別患者数'!P17/6</f>
        <v>13.666666666666666</v>
      </c>
      <c r="Q17" s="116">
        <f>'2-2-4月報_月別患者数'!Q17/6</f>
        <v>2.3333333333333335</v>
      </c>
      <c r="R17" s="119">
        <f>'2-2-4月報_月別患者数'!R17/6</f>
        <v>1.1666666666666667</v>
      </c>
      <c r="S17" s="152">
        <f>'2-2-4月報_月別患者数'!S17/6</f>
        <v>1.1666666666666667</v>
      </c>
      <c r="T17" s="116">
        <f>'2-2-4月報_月別患者数'!T17/6</f>
        <v>0</v>
      </c>
      <c r="U17" s="119">
        <f>'2-2-4月報_月別患者数'!U17/6</f>
        <v>0</v>
      </c>
      <c r="V17" s="118">
        <f>'2-2-4月報_月別患者数'!V17/6</f>
        <v>0</v>
      </c>
      <c r="W17" s="29"/>
      <c r="X17" s="98"/>
      <c r="Y17" s="98"/>
      <c r="Z17" s="3"/>
    </row>
    <row r="18" spans="1:25" s="58" customFormat="1" ht="35.25" customHeight="1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29"/>
      <c r="X18" s="29"/>
      <c r="Y18" s="29"/>
    </row>
    <row r="19" ht="13.5">
      <c r="W19" s="29"/>
    </row>
    <row r="20" ht="13.5">
      <c r="W20" s="29"/>
    </row>
    <row r="21" ht="11.25" customHeight="1">
      <c r="W21" s="29"/>
    </row>
    <row r="22" ht="13.5">
      <c r="W22" s="29"/>
    </row>
    <row r="23" ht="13.5">
      <c r="W23" s="29"/>
    </row>
    <row r="24" ht="13.5">
      <c r="W24" s="29"/>
    </row>
    <row r="25" ht="13.5">
      <c r="W25" s="29"/>
    </row>
    <row r="26" ht="13.5">
      <c r="W26" s="29"/>
    </row>
    <row r="27" ht="13.5">
      <c r="W27" s="29"/>
    </row>
    <row r="28" ht="13.5">
      <c r="W28" s="29"/>
    </row>
    <row r="29" ht="13.5">
      <c r="W29" s="29"/>
    </row>
    <row r="30" ht="13.5">
      <c r="W30" s="29"/>
    </row>
    <row r="31" ht="13.5">
      <c r="W31" s="29"/>
    </row>
    <row r="32" ht="13.5">
      <c r="W32" s="29"/>
    </row>
    <row r="33" ht="13.5">
      <c r="W33" s="29"/>
    </row>
    <row r="34" ht="13.5">
      <c r="W34" s="29"/>
    </row>
    <row r="35" ht="13.5">
      <c r="W35" s="29"/>
    </row>
    <row r="36" ht="13.5">
      <c r="W36" s="29"/>
    </row>
    <row r="37" ht="13.5">
      <c r="W37" s="29"/>
    </row>
    <row r="38" ht="13.5">
      <c r="W38" s="29"/>
    </row>
    <row r="39" ht="13.5">
      <c r="W39" s="24"/>
    </row>
  </sheetData>
  <mergeCells count="13">
    <mergeCell ref="Q3:S3"/>
    <mergeCell ref="N2:V2"/>
    <mergeCell ref="T3:V3"/>
    <mergeCell ref="X2:Y2"/>
    <mergeCell ref="X3:X4"/>
    <mergeCell ref="Y3:Y4"/>
    <mergeCell ref="K3:M3"/>
    <mergeCell ref="B2:M2"/>
    <mergeCell ref="N3:P3"/>
    <mergeCell ref="A2:A3"/>
    <mergeCell ref="B3:D3"/>
    <mergeCell ref="E3:G3"/>
    <mergeCell ref="H3:J3"/>
  </mergeCells>
  <printOptions/>
  <pageMargins left="0.5118110236220472" right="0.1968503937007874" top="0.72" bottom="0.5118110236220472" header="0.5118110236220472" footer="0.4330708661417323"/>
  <pageSetup horizontalDpi="1200" verticalDpi="12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zoomScale="85" zoomScaleNormal="85" workbookViewId="0" topLeftCell="A1">
      <selection activeCell="A1" sqref="A1"/>
    </sheetView>
  </sheetViews>
  <sheetFormatPr defaultColWidth="9.00390625" defaultRowHeight="13.5"/>
  <cols>
    <col min="1" max="1" width="14.50390625" style="4" customWidth="1"/>
    <col min="2" max="13" width="6.75390625" style="1" customWidth="1"/>
    <col min="14" max="22" width="7.125" style="1" customWidth="1"/>
    <col min="23" max="23" width="3.625" style="1" customWidth="1"/>
    <col min="24" max="24" width="1.37890625" style="1" customWidth="1"/>
    <col min="25" max="16384" width="9.00390625" style="1" customWidth="1"/>
  </cols>
  <sheetData>
    <row r="1" spans="1:22" ht="27.75" customHeight="1">
      <c r="A1" s="52" t="s">
        <v>117</v>
      </c>
      <c r="T1" s="57"/>
      <c r="V1" s="57" t="s">
        <v>14</v>
      </c>
    </row>
    <row r="2" spans="1:23" s="7" customFormat="1" ht="24" customHeight="1">
      <c r="A2" s="223"/>
      <c r="B2" s="233" t="s">
        <v>102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  <c r="N2" s="220" t="s">
        <v>12</v>
      </c>
      <c r="O2" s="242"/>
      <c r="P2" s="242"/>
      <c r="Q2" s="242"/>
      <c r="R2" s="242"/>
      <c r="S2" s="242"/>
      <c r="T2" s="242"/>
      <c r="U2" s="242"/>
      <c r="V2" s="243"/>
      <c r="W2" s="61"/>
    </row>
    <row r="3" spans="1:24" s="9" customFormat="1" ht="188.25" customHeight="1">
      <c r="A3" s="244"/>
      <c r="B3" s="245" t="s">
        <v>26</v>
      </c>
      <c r="C3" s="231"/>
      <c r="D3" s="232"/>
      <c r="E3" s="246" t="s">
        <v>144</v>
      </c>
      <c r="F3" s="231"/>
      <c r="G3" s="232"/>
      <c r="H3" s="245" t="s">
        <v>101</v>
      </c>
      <c r="I3" s="231"/>
      <c r="J3" s="232"/>
      <c r="K3" s="231" t="s">
        <v>27</v>
      </c>
      <c r="L3" s="231"/>
      <c r="M3" s="232"/>
      <c r="N3" s="246" t="s">
        <v>143</v>
      </c>
      <c r="O3" s="247"/>
      <c r="P3" s="248"/>
      <c r="Q3" s="250" t="s">
        <v>142</v>
      </c>
      <c r="R3" s="251"/>
      <c r="S3" s="252"/>
      <c r="T3" s="245" t="s">
        <v>28</v>
      </c>
      <c r="U3" s="231"/>
      <c r="V3" s="232"/>
      <c r="W3" s="63"/>
      <c r="X3" s="8"/>
    </row>
    <row r="4" spans="1:24" ht="18" customHeight="1">
      <c r="A4" s="85" t="s">
        <v>24</v>
      </c>
      <c r="B4" s="86" t="s">
        <v>98</v>
      </c>
      <c r="C4" s="87" t="s">
        <v>99</v>
      </c>
      <c r="D4" s="89" t="s">
        <v>100</v>
      </c>
      <c r="E4" s="86" t="s">
        <v>98</v>
      </c>
      <c r="F4" s="88" t="s">
        <v>99</v>
      </c>
      <c r="G4" s="89" t="s">
        <v>100</v>
      </c>
      <c r="H4" s="86" t="s">
        <v>98</v>
      </c>
      <c r="I4" s="88" t="s">
        <v>99</v>
      </c>
      <c r="J4" s="89" t="s">
        <v>100</v>
      </c>
      <c r="K4" s="87" t="s">
        <v>98</v>
      </c>
      <c r="L4" s="88" t="s">
        <v>99</v>
      </c>
      <c r="M4" s="89" t="s">
        <v>100</v>
      </c>
      <c r="N4" s="86" t="s">
        <v>98</v>
      </c>
      <c r="O4" s="88" t="s">
        <v>99</v>
      </c>
      <c r="P4" s="89" t="s">
        <v>100</v>
      </c>
      <c r="Q4" s="86" t="s">
        <v>98</v>
      </c>
      <c r="R4" s="88" t="s">
        <v>99</v>
      </c>
      <c r="S4" s="89" t="s">
        <v>100</v>
      </c>
      <c r="T4" s="86" t="s">
        <v>98</v>
      </c>
      <c r="U4" s="88" t="s">
        <v>99</v>
      </c>
      <c r="V4" s="89" t="s">
        <v>100</v>
      </c>
      <c r="W4" s="68"/>
      <c r="X4" s="2"/>
    </row>
    <row r="5" spans="1:24" ht="23.25" customHeight="1">
      <c r="A5" s="59" t="s">
        <v>58</v>
      </c>
      <c r="B5" s="90">
        <f>C5+D5</f>
        <v>0</v>
      </c>
      <c r="C5" s="91"/>
      <c r="D5" s="92"/>
      <c r="E5" s="90">
        <f>F5+G5</f>
        <v>0</v>
      </c>
      <c r="F5" s="93"/>
      <c r="G5" s="92"/>
      <c r="H5" s="90">
        <f>I5+J5</f>
        <v>0</v>
      </c>
      <c r="I5" s="93"/>
      <c r="J5" s="92"/>
      <c r="K5" s="91">
        <f>L5+M5</f>
        <v>0</v>
      </c>
      <c r="L5" s="93"/>
      <c r="M5" s="92"/>
      <c r="N5" s="70">
        <v>6</v>
      </c>
      <c r="O5" s="83">
        <v>1</v>
      </c>
      <c r="P5" s="146">
        <v>5</v>
      </c>
      <c r="Q5" s="70">
        <v>2</v>
      </c>
      <c r="R5" s="71">
        <v>2</v>
      </c>
      <c r="S5" s="72">
        <v>0</v>
      </c>
      <c r="T5" s="70"/>
      <c r="U5" s="71"/>
      <c r="V5" s="72"/>
      <c r="W5" s="68"/>
      <c r="X5" s="2"/>
    </row>
    <row r="6" spans="1:24" ht="23.25" customHeight="1">
      <c r="A6" s="60" t="s">
        <v>60</v>
      </c>
      <c r="B6" s="90">
        <f aca="true" t="shared" si="0" ref="B6:B20">C6+D6</f>
        <v>0</v>
      </c>
      <c r="C6" s="95"/>
      <c r="D6" s="96"/>
      <c r="E6" s="90">
        <f aca="true" t="shared" si="1" ref="E6:E20">F6+G6</f>
        <v>0</v>
      </c>
      <c r="F6" s="97"/>
      <c r="G6" s="96"/>
      <c r="H6" s="90">
        <f aca="true" t="shared" si="2" ref="H6:H20">I6+J6</f>
        <v>0</v>
      </c>
      <c r="I6" s="97"/>
      <c r="J6" s="96"/>
      <c r="K6" s="91">
        <f aca="true" t="shared" si="3" ref="K6:K20">L6+M6</f>
        <v>0</v>
      </c>
      <c r="L6" s="97"/>
      <c r="M6" s="96"/>
      <c r="N6" s="70">
        <v>0</v>
      </c>
      <c r="O6" s="83">
        <v>0</v>
      </c>
      <c r="P6" s="146">
        <v>0</v>
      </c>
      <c r="Q6" s="70">
        <v>2</v>
      </c>
      <c r="R6" s="71">
        <v>0</v>
      </c>
      <c r="S6" s="72">
        <v>2</v>
      </c>
      <c r="T6" s="70"/>
      <c r="U6" s="71"/>
      <c r="V6" s="72"/>
      <c r="W6" s="68"/>
      <c r="X6" s="2"/>
    </row>
    <row r="7" spans="1:24" ht="23.25" customHeight="1">
      <c r="A7" s="60" t="s">
        <v>62</v>
      </c>
      <c r="B7" s="90">
        <f t="shared" si="0"/>
        <v>0</v>
      </c>
      <c r="C7" s="95"/>
      <c r="D7" s="96"/>
      <c r="E7" s="90">
        <f t="shared" si="1"/>
        <v>0</v>
      </c>
      <c r="F7" s="97"/>
      <c r="G7" s="96"/>
      <c r="H7" s="90">
        <f t="shared" si="2"/>
        <v>0</v>
      </c>
      <c r="I7" s="97"/>
      <c r="J7" s="96"/>
      <c r="K7" s="91">
        <f t="shared" si="3"/>
        <v>0</v>
      </c>
      <c r="L7" s="97"/>
      <c r="M7" s="96"/>
      <c r="N7" s="70">
        <v>2</v>
      </c>
      <c r="O7" s="83">
        <v>1</v>
      </c>
      <c r="P7" s="146">
        <v>1</v>
      </c>
      <c r="Q7" s="70">
        <v>2</v>
      </c>
      <c r="R7" s="71">
        <v>1</v>
      </c>
      <c r="S7" s="72">
        <v>1</v>
      </c>
      <c r="T7" s="70"/>
      <c r="U7" s="71"/>
      <c r="V7" s="72"/>
      <c r="W7" s="68"/>
      <c r="X7" s="2"/>
    </row>
    <row r="8" spans="1:24" ht="23.25" customHeight="1">
      <c r="A8" s="60" t="s">
        <v>95</v>
      </c>
      <c r="B8" s="90">
        <f t="shared" si="0"/>
        <v>0</v>
      </c>
      <c r="C8" s="95"/>
      <c r="D8" s="96"/>
      <c r="E8" s="90">
        <f t="shared" si="1"/>
        <v>0</v>
      </c>
      <c r="F8" s="97"/>
      <c r="G8" s="96"/>
      <c r="H8" s="90">
        <f t="shared" si="2"/>
        <v>0</v>
      </c>
      <c r="I8" s="97"/>
      <c r="J8" s="96"/>
      <c r="K8" s="91">
        <f t="shared" si="3"/>
        <v>0</v>
      </c>
      <c r="L8" s="97"/>
      <c r="M8" s="96"/>
      <c r="N8" s="70">
        <v>1</v>
      </c>
      <c r="O8" s="83">
        <v>1</v>
      </c>
      <c r="P8" s="146">
        <v>0</v>
      </c>
      <c r="Q8" s="70">
        <v>0</v>
      </c>
      <c r="R8" s="71">
        <v>0</v>
      </c>
      <c r="S8" s="72">
        <v>0</v>
      </c>
      <c r="T8" s="70"/>
      <c r="U8" s="71"/>
      <c r="V8" s="72"/>
      <c r="W8" s="68"/>
      <c r="X8" s="2"/>
    </row>
    <row r="9" spans="1:24" ht="23.25" customHeight="1">
      <c r="A9" s="60" t="s">
        <v>96</v>
      </c>
      <c r="B9" s="90">
        <f t="shared" si="0"/>
        <v>25</v>
      </c>
      <c r="C9" s="95">
        <v>4</v>
      </c>
      <c r="D9" s="96">
        <v>21</v>
      </c>
      <c r="E9" s="90">
        <f t="shared" si="1"/>
        <v>7</v>
      </c>
      <c r="F9" s="97"/>
      <c r="G9" s="96">
        <v>7</v>
      </c>
      <c r="H9" s="90">
        <f t="shared" si="2"/>
        <v>10</v>
      </c>
      <c r="I9" s="97"/>
      <c r="J9" s="96">
        <v>10</v>
      </c>
      <c r="K9" s="91">
        <f t="shared" si="3"/>
        <v>3</v>
      </c>
      <c r="L9" s="97">
        <v>1</v>
      </c>
      <c r="M9" s="96">
        <v>2</v>
      </c>
      <c r="N9" s="70">
        <v>2</v>
      </c>
      <c r="O9" s="83">
        <v>1</v>
      </c>
      <c r="P9" s="146">
        <v>1</v>
      </c>
      <c r="Q9" s="70">
        <v>0</v>
      </c>
      <c r="R9" s="71">
        <v>0</v>
      </c>
      <c r="S9" s="72">
        <v>0</v>
      </c>
      <c r="T9" s="70"/>
      <c r="U9" s="71"/>
      <c r="V9" s="72"/>
      <c r="W9" s="68"/>
      <c r="X9" s="2"/>
    </row>
    <row r="10" spans="1:24" ht="23.25" customHeight="1">
      <c r="A10" s="60" t="s">
        <v>97</v>
      </c>
      <c r="B10" s="90">
        <f t="shared" si="0"/>
        <v>61</v>
      </c>
      <c r="C10" s="95">
        <v>21</v>
      </c>
      <c r="D10" s="96">
        <v>40</v>
      </c>
      <c r="E10" s="90">
        <f t="shared" si="1"/>
        <v>9</v>
      </c>
      <c r="F10" s="97">
        <v>3</v>
      </c>
      <c r="G10" s="96">
        <v>6</v>
      </c>
      <c r="H10" s="90">
        <f t="shared" si="2"/>
        <v>21</v>
      </c>
      <c r="I10" s="97">
        <v>9</v>
      </c>
      <c r="J10" s="96">
        <v>12</v>
      </c>
      <c r="K10" s="91">
        <f t="shared" si="3"/>
        <v>27</v>
      </c>
      <c r="L10" s="97">
        <v>25</v>
      </c>
      <c r="M10" s="96">
        <v>2</v>
      </c>
      <c r="N10" s="70">
        <v>1</v>
      </c>
      <c r="O10" s="83">
        <v>1</v>
      </c>
      <c r="P10" s="146">
        <v>0</v>
      </c>
      <c r="Q10" s="70">
        <v>0</v>
      </c>
      <c r="R10" s="71">
        <v>0</v>
      </c>
      <c r="S10" s="72">
        <v>0</v>
      </c>
      <c r="T10" s="70"/>
      <c r="U10" s="71"/>
      <c r="V10" s="72"/>
      <c r="W10" s="68"/>
      <c r="X10" s="2"/>
    </row>
    <row r="11" spans="1:24" ht="23.25" customHeight="1">
      <c r="A11" s="60" t="s">
        <v>70</v>
      </c>
      <c r="B11" s="90">
        <f t="shared" si="0"/>
        <v>39</v>
      </c>
      <c r="C11" s="95">
        <v>16</v>
      </c>
      <c r="D11" s="96">
        <v>23</v>
      </c>
      <c r="E11" s="90">
        <f t="shared" si="1"/>
        <v>19</v>
      </c>
      <c r="F11" s="97">
        <v>4</v>
      </c>
      <c r="G11" s="96">
        <v>15</v>
      </c>
      <c r="H11" s="90">
        <f t="shared" si="2"/>
        <v>14</v>
      </c>
      <c r="I11" s="97">
        <v>9</v>
      </c>
      <c r="J11" s="96">
        <v>5</v>
      </c>
      <c r="K11" s="91">
        <f t="shared" si="3"/>
        <v>28</v>
      </c>
      <c r="L11" s="97">
        <v>20</v>
      </c>
      <c r="M11" s="96">
        <v>8</v>
      </c>
      <c r="N11" s="70">
        <v>2</v>
      </c>
      <c r="O11" s="83">
        <v>0</v>
      </c>
      <c r="P11" s="146">
        <v>2</v>
      </c>
      <c r="Q11" s="70">
        <v>0</v>
      </c>
      <c r="R11" s="71">
        <v>0</v>
      </c>
      <c r="S11" s="72">
        <v>0</v>
      </c>
      <c r="T11" s="70"/>
      <c r="U11" s="71"/>
      <c r="V11" s="72"/>
      <c r="W11" s="68"/>
      <c r="X11" s="2"/>
    </row>
    <row r="12" spans="1:24" ht="23.25" customHeight="1">
      <c r="A12" s="60" t="s">
        <v>72</v>
      </c>
      <c r="B12" s="90">
        <f t="shared" si="0"/>
        <v>30</v>
      </c>
      <c r="C12" s="95">
        <v>14</v>
      </c>
      <c r="D12" s="96">
        <v>16</v>
      </c>
      <c r="E12" s="90">
        <f t="shared" si="1"/>
        <v>12</v>
      </c>
      <c r="F12" s="97">
        <v>6</v>
      </c>
      <c r="G12" s="96">
        <v>6</v>
      </c>
      <c r="H12" s="90">
        <f t="shared" si="2"/>
        <v>7</v>
      </c>
      <c r="I12" s="97">
        <v>2</v>
      </c>
      <c r="J12" s="96">
        <v>5</v>
      </c>
      <c r="K12" s="91">
        <f t="shared" si="3"/>
        <v>22</v>
      </c>
      <c r="L12" s="97">
        <v>22</v>
      </c>
      <c r="M12" s="96"/>
      <c r="N12" s="70">
        <v>1</v>
      </c>
      <c r="O12" s="83">
        <v>0</v>
      </c>
      <c r="P12" s="146">
        <v>1</v>
      </c>
      <c r="Q12" s="70">
        <v>1</v>
      </c>
      <c r="R12" s="71">
        <v>1</v>
      </c>
      <c r="S12" s="72">
        <v>0</v>
      </c>
      <c r="T12" s="70"/>
      <c r="U12" s="71"/>
      <c r="V12" s="72"/>
      <c r="W12" s="68"/>
      <c r="X12" s="2"/>
    </row>
    <row r="13" spans="1:24" ht="23.25" customHeight="1">
      <c r="A13" s="60" t="s">
        <v>74</v>
      </c>
      <c r="B13" s="90">
        <f t="shared" si="0"/>
        <v>17</v>
      </c>
      <c r="C13" s="95">
        <v>5</v>
      </c>
      <c r="D13" s="96">
        <v>12</v>
      </c>
      <c r="E13" s="90">
        <f t="shared" si="1"/>
        <v>12</v>
      </c>
      <c r="F13" s="97">
        <v>3</v>
      </c>
      <c r="G13" s="96">
        <v>9</v>
      </c>
      <c r="H13" s="90">
        <f t="shared" si="2"/>
        <v>4</v>
      </c>
      <c r="I13" s="97">
        <v>2</v>
      </c>
      <c r="J13" s="96">
        <v>2</v>
      </c>
      <c r="K13" s="91">
        <f t="shared" si="3"/>
        <v>13</v>
      </c>
      <c r="L13" s="97">
        <v>12</v>
      </c>
      <c r="M13" s="96">
        <v>1</v>
      </c>
      <c r="N13" s="70">
        <v>2</v>
      </c>
      <c r="O13" s="83">
        <v>1</v>
      </c>
      <c r="P13" s="146">
        <v>1</v>
      </c>
      <c r="Q13" s="70">
        <v>0</v>
      </c>
      <c r="R13" s="71">
        <v>0</v>
      </c>
      <c r="S13" s="72">
        <v>0</v>
      </c>
      <c r="T13" s="70"/>
      <c r="U13" s="71"/>
      <c r="V13" s="72"/>
      <c r="W13" s="68"/>
      <c r="X13" s="2"/>
    </row>
    <row r="14" spans="1:24" ht="23.25" customHeight="1">
      <c r="A14" s="60" t="s">
        <v>76</v>
      </c>
      <c r="B14" s="90">
        <f t="shared" si="0"/>
        <v>9</v>
      </c>
      <c r="C14" s="95">
        <v>1</v>
      </c>
      <c r="D14" s="96">
        <v>8</v>
      </c>
      <c r="E14" s="90">
        <f t="shared" si="1"/>
        <v>5</v>
      </c>
      <c r="F14" s="97">
        <v>1</v>
      </c>
      <c r="G14" s="96">
        <v>4</v>
      </c>
      <c r="H14" s="90">
        <f t="shared" si="2"/>
        <v>1</v>
      </c>
      <c r="I14" s="97">
        <v>1</v>
      </c>
      <c r="J14" s="96"/>
      <c r="K14" s="91">
        <f t="shared" si="3"/>
        <v>8</v>
      </c>
      <c r="L14" s="97">
        <v>8</v>
      </c>
      <c r="M14" s="96"/>
      <c r="N14" s="70">
        <v>2</v>
      </c>
      <c r="O14" s="83">
        <v>0</v>
      </c>
      <c r="P14" s="146">
        <v>2</v>
      </c>
      <c r="Q14" s="70">
        <v>1</v>
      </c>
      <c r="R14" s="71">
        <v>1</v>
      </c>
      <c r="S14" s="72">
        <v>0</v>
      </c>
      <c r="T14" s="70"/>
      <c r="U14" s="71"/>
      <c r="V14" s="72"/>
      <c r="W14" s="68"/>
      <c r="X14" s="2"/>
    </row>
    <row r="15" spans="1:24" ht="23.25" customHeight="1">
      <c r="A15" s="60" t="s">
        <v>78</v>
      </c>
      <c r="B15" s="90">
        <f t="shared" si="0"/>
        <v>4</v>
      </c>
      <c r="C15" s="95">
        <v>3</v>
      </c>
      <c r="D15" s="96">
        <v>1</v>
      </c>
      <c r="E15" s="90">
        <f t="shared" si="1"/>
        <v>7</v>
      </c>
      <c r="F15" s="97">
        <v>3</v>
      </c>
      <c r="G15" s="96">
        <v>4</v>
      </c>
      <c r="H15" s="90">
        <f t="shared" si="2"/>
        <v>1</v>
      </c>
      <c r="I15" s="97">
        <v>1</v>
      </c>
      <c r="J15" s="96"/>
      <c r="K15" s="91">
        <f t="shared" si="3"/>
        <v>7</v>
      </c>
      <c r="L15" s="97">
        <v>7</v>
      </c>
      <c r="M15" s="96"/>
      <c r="N15" s="70">
        <v>2</v>
      </c>
      <c r="O15" s="83">
        <v>1</v>
      </c>
      <c r="P15" s="146">
        <v>1</v>
      </c>
      <c r="Q15" s="70">
        <v>0</v>
      </c>
      <c r="R15" s="71">
        <v>0</v>
      </c>
      <c r="S15" s="72">
        <v>0</v>
      </c>
      <c r="T15" s="70"/>
      <c r="U15" s="71"/>
      <c r="V15" s="72"/>
      <c r="W15" s="68"/>
      <c r="X15" s="2"/>
    </row>
    <row r="16" spans="1:24" ht="23.25" customHeight="1">
      <c r="A16" s="60" t="s">
        <v>80</v>
      </c>
      <c r="B16" s="90">
        <f t="shared" si="0"/>
        <v>1</v>
      </c>
      <c r="C16" s="95"/>
      <c r="D16" s="96">
        <v>1</v>
      </c>
      <c r="E16" s="90">
        <f t="shared" si="1"/>
        <v>3</v>
      </c>
      <c r="F16" s="97">
        <v>2</v>
      </c>
      <c r="G16" s="96">
        <v>1</v>
      </c>
      <c r="H16" s="90">
        <f t="shared" si="2"/>
        <v>0</v>
      </c>
      <c r="I16" s="97"/>
      <c r="J16" s="96"/>
      <c r="K16" s="91">
        <f t="shared" si="3"/>
        <v>3</v>
      </c>
      <c r="L16" s="97">
        <v>3</v>
      </c>
      <c r="M16" s="96"/>
      <c r="N16" s="70">
        <v>7</v>
      </c>
      <c r="O16" s="83">
        <v>5</v>
      </c>
      <c r="P16" s="146">
        <v>2</v>
      </c>
      <c r="Q16" s="70">
        <v>1</v>
      </c>
      <c r="R16" s="71">
        <v>1</v>
      </c>
      <c r="S16" s="72">
        <v>0</v>
      </c>
      <c r="T16" s="70"/>
      <c r="U16" s="71"/>
      <c r="V16" s="72"/>
      <c r="W16" s="68"/>
      <c r="X16" s="2"/>
    </row>
    <row r="17" spans="1:24" ht="23.25" customHeight="1">
      <c r="A17" s="60" t="s">
        <v>82</v>
      </c>
      <c r="B17" s="90">
        <f t="shared" si="0"/>
        <v>1</v>
      </c>
      <c r="C17" s="95">
        <v>1</v>
      </c>
      <c r="D17" s="96"/>
      <c r="E17" s="90">
        <f t="shared" si="1"/>
        <v>5</v>
      </c>
      <c r="F17" s="97">
        <v>2</v>
      </c>
      <c r="G17" s="96">
        <v>3</v>
      </c>
      <c r="H17" s="90">
        <f t="shared" si="2"/>
        <v>1</v>
      </c>
      <c r="I17" s="97">
        <v>1</v>
      </c>
      <c r="J17" s="96"/>
      <c r="K17" s="91">
        <f t="shared" si="3"/>
        <v>1</v>
      </c>
      <c r="L17" s="97">
        <v>1</v>
      </c>
      <c r="M17" s="96"/>
      <c r="N17" s="70">
        <v>10</v>
      </c>
      <c r="O17" s="83">
        <v>5</v>
      </c>
      <c r="P17" s="146">
        <v>5</v>
      </c>
      <c r="Q17" s="70">
        <v>1</v>
      </c>
      <c r="R17" s="71">
        <v>0</v>
      </c>
      <c r="S17" s="72">
        <v>1</v>
      </c>
      <c r="T17" s="70"/>
      <c r="U17" s="71"/>
      <c r="V17" s="72"/>
      <c r="W17" s="68"/>
      <c r="X17" s="2"/>
    </row>
    <row r="18" spans="1:24" ht="23.25" customHeight="1">
      <c r="A18" s="60" t="s">
        <v>84</v>
      </c>
      <c r="B18" s="90">
        <f t="shared" si="0"/>
        <v>0</v>
      </c>
      <c r="C18" s="95"/>
      <c r="D18" s="96"/>
      <c r="E18" s="90">
        <f t="shared" si="1"/>
        <v>1</v>
      </c>
      <c r="F18" s="97"/>
      <c r="G18" s="96">
        <v>1</v>
      </c>
      <c r="H18" s="90">
        <f t="shared" si="2"/>
        <v>6</v>
      </c>
      <c r="I18" s="97"/>
      <c r="J18" s="96">
        <v>6</v>
      </c>
      <c r="K18" s="91">
        <f t="shared" si="3"/>
        <v>0</v>
      </c>
      <c r="L18" s="97"/>
      <c r="M18" s="96"/>
      <c r="N18" s="70">
        <v>11</v>
      </c>
      <c r="O18" s="83">
        <v>3</v>
      </c>
      <c r="P18" s="146">
        <v>8</v>
      </c>
      <c r="Q18" s="70">
        <v>0</v>
      </c>
      <c r="R18" s="71">
        <v>0</v>
      </c>
      <c r="S18" s="72">
        <v>0</v>
      </c>
      <c r="T18" s="70"/>
      <c r="U18" s="71"/>
      <c r="V18" s="72"/>
      <c r="W18" s="68"/>
      <c r="X18" s="2"/>
    </row>
    <row r="19" spans="1:24" ht="23.25" customHeight="1">
      <c r="A19" s="60" t="s">
        <v>86</v>
      </c>
      <c r="B19" s="90">
        <f t="shared" si="0"/>
        <v>1</v>
      </c>
      <c r="C19" s="95">
        <v>1</v>
      </c>
      <c r="D19" s="96"/>
      <c r="E19" s="90">
        <f t="shared" si="1"/>
        <v>1</v>
      </c>
      <c r="F19" s="97"/>
      <c r="G19" s="96">
        <v>1</v>
      </c>
      <c r="H19" s="90">
        <f t="shared" si="2"/>
        <v>0</v>
      </c>
      <c r="I19" s="97"/>
      <c r="J19" s="96"/>
      <c r="K19" s="91">
        <f t="shared" si="3"/>
        <v>1</v>
      </c>
      <c r="L19" s="97">
        <v>1</v>
      </c>
      <c r="M19" s="96"/>
      <c r="N19" s="70">
        <v>21</v>
      </c>
      <c r="O19" s="83">
        <v>7</v>
      </c>
      <c r="P19" s="146">
        <v>14</v>
      </c>
      <c r="Q19" s="70">
        <v>1</v>
      </c>
      <c r="R19" s="71">
        <v>0</v>
      </c>
      <c r="S19" s="72">
        <v>1</v>
      </c>
      <c r="T19" s="70"/>
      <c r="U19" s="71"/>
      <c r="V19" s="72"/>
      <c r="W19" s="68"/>
      <c r="X19" s="2"/>
    </row>
    <row r="20" spans="1:24" ht="23.25" customHeight="1" thickBot="1">
      <c r="A20" s="60" t="s">
        <v>88</v>
      </c>
      <c r="B20" s="90">
        <f t="shared" si="0"/>
        <v>0</v>
      </c>
      <c r="C20" s="95"/>
      <c r="D20" s="96"/>
      <c r="E20" s="90">
        <f t="shared" si="1"/>
        <v>7</v>
      </c>
      <c r="F20" s="97">
        <v>5</v>
      </c>
      <c r="G20" s="96">
        <v>2</v>
      </c>
      <c r="H20" s="90">
        <f t="shared" si="2"/>
        <v>0</v>
      </c>
      <c r="I20" s="97"/>
      <c r="J20" s="96"/>
      <c r="K20" s="91">
        <f t="shared" si="3"/>
        <v>1</v>
      </c>
      <c r="L20" s="97">
        <v>1</v>
      </c>
      <c r="M20" s="96"/>
      <c r="N20" s="70">
        <v>134</v>
      </c>
      <c r="O20" s="83">
        <v>55</v>
      </c>
      <c r="P20" s="146">
        <v>79</v>
      </c>
      <c r="Q20" s="70">
        <v>3</v>
      </c>
      <c r="R20" s="71">
        <v>1</v>
      </c>
      <c r="S20" s="72">
        <v>2</v>
      </c>
      <c r="T20" s="200"/>
      <c r="U20" s="71"/>
      <c r="V20" s="72"/>
      <c r="W20" s="68"/>
      <c r="X20" s="2"/>
    </row>
    <row r="21" spans="1:24" ht="26.25" customHeight="1" thickTop="1">
      <c r="A21" s="73" t="s">
        <v>5</v>
      </c>
      <c r="B21" s="74">
        <f>SUM(B5:B20)</f>
        <v>188</v>
      </c>
      <c r="C21" s="84">
        <f>SUM(C5:C20)</f>
        <v>66</v>
      </c>
      <c r="D21" s="76">
        <f>SUM(D5:D20)</f>
        <v>122</v>
      </c>
      <c r="E21" s="74">
        <f>SUM(E5:E20)</f>
        <v>88</v>
      </c>
      <c r="F21" s="75">
        <f aca="true" t="shared" si="4" ref="F21:M21">SUM(F5:F20)</f>
        <v>29</v>
      </c>
      <c r="G21" s="76">
        <f t="shared" si="4"/>
        <v>59</v>
      </c>
      <c r="H21" s="74">
        <f t="shared" si="4"/>
        <v>65</v>
      </c>
      <c r="I21" s="75">
        <f t="shared" si="4"/>
        <v>25</v>
      </c>
      <c r="J21" s="76">
        <f t="shared" si="4"/>
        <v>40</v>
      </c>
      <c r="K21" s="74">
        <f t="shared" si="4"/>
        <v>114</v>
      </c>
      <c r="L21" s="75">
        <f t="shared" si="4"/>
        <v>101</v>
      </c>
      <c r="M21" s="76">
        <f t="shared" si="4"/>
        <v>13</v>
      </c>
      <c r="N21" s="74">
        <v>204</v>
      </c>
      <c r="O21" s="75">
        <v>82</v>
      </c>
      <c r="P21" s="76">
        <v>122</v>
      </c>
      <c r="Q21" s="74">
        <v>14</v>
      </c>
      <c r="R21" s="75">
        <v>7</v>
      </c>
      <c r="S21" s="76">
        <v>7</v>
      </c>
      <c r="T21" s="201"/>
      <c r="U21" s="75"/>
      <c r="V21" s="76"/>
      <c r="W21" s="80"/>
      <c r="X21" s="3"/>
    </row>
    <row r="22" spans="1:23" s="58" customFormat="1" ht="15" customHeight="1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</row>
  </sheetData>
  <mergeCells count="10">
    <mergeCell ref="K3:M3"/>
    <mergeCell ref="B2:M2"/>
    <mergeCell ref="A2:A3"/>
    <mergeCell ref="B3:D3"/>
    <mergeCell ref="E3:G3"/>
    <mergeCell ref="H3:J3"/>
    <mergeCell ref="N3:P3"/>
    <mergeCell ref="Q3:S3"/>
    <mergeCell ref="N2:V2"/>
    <mergeCell ref="T3:V3"/>
  </mergeCells>
  <printOptions/>
  <pageMargins left="0.5511811023622047" right="0.1968503937007874" top="0.5905511811023623" bottom="0.5118110236220472" header="0.5118110236220472" footer="0.4330708661417323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yuki</cp:lastModifiedBy>
  <cp:lastPrinted>2007-11-02T02:33:45Z</cp:lastPrinted>
  <dcterms:created xsi:type="dcterms:W3CDTF">2006-09-07T06:53:22Z</dcterms:created>
  <dcterms:modified xsi:type="dcterms:W3CDTF">2008-05-25T12:46:40Z</dcterms:modified>
  <cp:category/>
  <cp:version/>
  <cp:contentType/>
  <cp:contentStatus/>
</cp:coreProperties>
</file>